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36" i="1"/>
  <c r="BE136"/>
  <c r="BD119"/>
  <c r="BD120"/>
  <c r="BD121"/>
  <c r="AW136"/>
  <c r="AX136"/>
  <c r="AU113"/>
  <c r="AU127"/>
  <c r="AU129"/>
  <c r="AU131"/>
  <c r="AU115"/>
  <c r="AU117"/>
  <c r="AU118"/>
  <c r="AU119"/>
  <c r="AU120"/>
  <c r="AU121"/>
  <c r="AU122"/>
  <c r="AU126"/>
  <c r="AU130"/>
  <c r="AU132"/>
  <c r="AU133"/>
  <c r="AU134"/>
  <c r="AU135"/>
  <c r="AL118"/>
  <c r="AL122"/>
  <c r="AL126"/>
  <c r="AC122"/>
  <c r="AM122" s="1"/>
  <c r="AC127"/>
  <c r="AC129"/>
  <c r="AC131"/>
  <c r="AM131" s="1"/>
  <c r="BF131" s="1"/>
  <c r="AL135"/>
  <c r="AL113"/>
  <c r="AC115"/>
  <c r="AL117"/>
  <c r="AC118"/>
  <c r="AM118" s="1"/>
  <c r="AL119"/>
  <c r="AL120"/>
  <c r="AC121"/>
  <c r="AL129"/>
  <c r="AL130"/>
  <c r="AL131"/>
  <c r="AL132"/>
  <c r="AL134"/>
  <c r="AD136"/>
  <c r="AG136"/>
  <c r="AE136"/>
  <c r="AC132"/>
  <c r="K136"/>
  <c r="J57"/>
  <c r="AL71"/>
  <c r="AJ57"/>
  <c r="AG57"/>
  <c r="S57"/>
  <c r="U57"/>
  <c r="V57"/>
  <c r="W57"/>
  <c r="Y57"/>
  <c r="Z57"/>
  <c r="AA57"/>
  <c r="AB57"/>
  <c r="AJ112"/>
  <c r="AJ136" s="1"/>
  <c r="H116"/>
  <c r="H123"/>
  <c r="H124"/>
  <c r="H125"/>
  <c r="H128"/>
  <c r="H112"/>
  <c r="AW57"/>
  <c r="AX57"/>
  <c r="AO136"/>
  <c r="AC126"/>
  <c r="AM126" s="1"/>
  <c r="AC117"/>
  <c r="K57"/>
  <c r="BC136"/>
  <c r="AV136"/>
  <c r="AP136"/>
  <c r="AN136"/>
  <c r="AI129"/>
  <c r="AI128"/>
  <c r="AI127"/>
  <c r="AI126"/>
  <c r="AI125"/>
  <c r="AI124"/>
  <c r="AI123"/>
  <c r="AI122"/>
  <c r="AI121"/>
  <c r="AI120"/>
  <c r="AI119"/>
  <c r="AI118"/>
  <c r="AI117"/>
  <c r="AI116"/>
  <c r="AI114"/>
  <c r="AI113"/>
  <c r="AI112"/>
  <c r="AM106"/>
  <c r="AM105"/>
  <c r="AM104"/>
  <c r="AM103"/>
  <c r="AM102"/>
  <c r="AM101"/>
  <c r="AM100"/>
  <c r="AM99"/>
  <c r="AM96"/>
  <c r="AM95"/>
  <c r="AM129" l="1"/>
  <c r="BF129" s="1"/>
  <c r="BF118"/>
  <c r="AM117"/>
  <c r="BF117" s="1"/>
  <c r="AL133"/>
  <c r="AC124"/>
  <c r="AC113"/>
  <c r="AM113" s="1"/>
  <c r="BF113" s="1"/>
  <c r="AC116"/>
  <c r="AC134"/>
  <c r="AM134" s="1"/>
  <c r="BF134" s="1"/>
  <c r="AC130"/>
  <c r="AM130" s="1"/>
  <c r="BF130" s="1"/>
  <c r="AL127"/>
  <c r="AM127" s="1"/>
  <c r="BF127" s="1"/>
  <c r="AL121"/>
  <c r="AL115"/>
  <c r="AM115" s="1"/>
  <c r="BF115" s="1"/>
  <c r="BD112"/>
  <c r="BD128"/>
  <c r="BD136" s="1"/>
  <c r="BF126"/>
  <c r="AM132"/>
  <c r="BF132" s="1"/>
  <c r="AL123"/>
  <c r="AM121"/>
  <c r="BF121" s="1"/>
  <c r="AC125"/>
  <c r="O136"/>
  <c r="BF122"/>
  <c r="AC135"/>
  <c r="AM135" s="1"/>
  <c r="BF135" s="1"/>
  <c r="AU112"/>
  <c r="AU128"/>
  <c r="AU124"/>
  <c r="AU116"/>
  <c r="BD125"/>
  <c r="T136"/>
  <c r="X136"/>
  <c r="AC133"/>
  <c r="AC120"/>
  <c r="AM120" s="1"/>
  <c r="BF120" s="1"/>
  <c r="AT136"/>
  <c r="AC119"/>
  <c r="AM119" s="1"/>
  <c r="BF119" s="1"/>
  <c r="N136"/>
  <c r="BA136"/>
  <c r="BB136"/>
  <c r="AC114"/>
  <c r="AL114"/>
  <c r="AU114"/>
  <c r="AI136"/>
  <c r="X57"/>
  <c r="T57"/>
  <c r="AE57"/>
  <c r="AC71"/>
  <c r="AM71" s="1"/>
  <c r="BF71" s="1"/>
  <c r="N57"/>
  <c r="O57"/>
  <c r="AU57"/>
  <c r="AT57"/>
  <c r="M57"/>
  <c r="AS57"/>
  <c r="AM29"/>
  <c r="AM28"/>
  <c r="AM27"/>
  <c r="AM26"/>
  <c r="AM25"/>
  <c r="AM24"/>
  <c r="AM23"/>
  <c r="AK22"/>
  <c r="AM22" s="1"/>
  <c r="AM21"/>
  <c r="AM19"/>
  <c r="AM18"/>
  <c r="AF57"/>
  <c r="P57"/>
  <c r="Q57"/>
  <c r="R57"/>
  <c r="AD57"/>
  <c r="AH57"/>
  <c r="AN57"/>
  <c r="K72"/>
  <c r="L72"/>
  <c r="L73" s="1"/>
  <c r="M72"/>
  <c r="O72"/>
  <c r="P72"/>
  <c r="Q72"/>
  <c r="R72"/>
  <c r="S72"/>
  <c r="T72"/>
  <c r="U72"/>
  <c r="V72"/>
  <c r="W72"/>
  <c r="X72"/>
  <c r="Y72"/>
  <c r="Z72"/>
  <c r="AA72"/>
  <c r="AB72"/>
  <c r="AD72"/>
  <c r="AD73" s="1"/>
  <c r="AE72"/>
  <c r="AF72"/>
  <c r="AG72"/>
  <c r="AH72"/>
  <c r="AI72"/>
  <c r="AI73" s="1"/>
  <c r="AJ72"/>
  <c r="AK72"/>
  <c r="AK73" s="1"/>
  <c r="AN72"/>
  <c r="AO72"/>
  <c r="AP72"/>
  <c r="AQ72"/>
  <c r="AQ73" s="1"/>
  <c r="AR72"/>
  <c r="AT72"/>
  <c r="AV72"/>
  <c r="AV73" s="1"/>
  <c r="AW72"/>
  <c r="AX72"/>
  <c r="AY72"/>
  <c r="AY73" s="1"/>
  <c r="AZ72"/>
  <c r="BA72"/>
  <c r="BB72"/>
  <c r="BC72"/>
  <c r="BD72"/>
  <c r="J72"/>
  <c r="J73" s="1"/>
  <c r="I57"/>
  <c r="I73" s="1"/>
  <c r="AM133" l="1"/>
  <c r="BF133" s="1"/>
  <c r="AL112"/>
  <c r="AC112"/>
  <c r="M136"/>
  <c r="AS136"/>
  <c r="AL125"/>
  <c r="AM125" s="1"/>
  <c r="BF125" s="1"/>
  <c r="AU125"/>
  <c r="AM116"/>
  <c r="BF116" s="1"/>
  <c r="AL116"/>
  <c r="AL128"/>
  <c r="AC128"/>
  <c r="AU136"/>
  <c r="AU123"/>
  <c r="AL124"/>
  <c r="AM124" s="1"/>
  <c r="BF124" s="1"/>
  <c r="AC123"/>
  <c r="AM123" s="1"/>
  <c r="BF123" s="1"/>
  <c r="AC136"/>
  <c r="AM114"/>
  <c r="AZ124"/>
  <c r="AZ136" s="1"/>
  <c r="AL57"/>
  <c r="AN73"/>
  <c r="AF73"/>
  <c r="AC57"/>
  <c r="O73"/>
  <c r="BA57"/>
  <c r="P73"/>
  <c r="AW73"/>
  <c r="Q73"/>
  <c r="AX73"/>
  <c r="BC73"/>
  <c r="R73"/>
  <c r="BD57"/>
  <c r="V73"/>
  <c r="AJ73"/>
  <c r="AA73"/>
  <c r="AP73"/>
  <c r="AZ57"/>
  <c r="U73"/>
  <c r="S73"/>
  <c r="AO73"/>
  <c r="AE73"/>
  <c r="Z73"/>
  <c r="AB73"/>
  <c r="AH73"/>
  <c r="Y73"/>
  <c r="AG73"/>
  <c r="W73"/>
  <c r="K73"/>
  <c r="AL136" l="1"/>
  <c r="AM112"/>
  <c r="BF112" s="1"/>
  <c r="AM128"/>
  <c r="BF128" s="1"/>
  <c r="AM136"/>
  <c r="BF114"/>
  <c r="BB57"/>
  <c r="AM57"/>
  <c r="AU72"/>
  <c r="AS72"/>
  <c r="AS73" s="1"/>
  <c r="T73"/>
  <c r="X73"/>
  <c r="AL72"/>
  <c r="N72"/>
  <c r="N73" s="1"/>
  <c r="M73"/>
  <c r="BF136" l="1"/>
  <c r="BF57"/>
  <c r="AR136"/>
  <c r="AM72"/>
  <c r="AL73"/>
  <c r="BF72"/>
  <c r="AC72"/>
  <c r="BF73" l="1"/>
  <c r="AC73"/>
  <c r="AM73"/>
  <c r="BF148" l="1"/>
  <c r="AR57"/>
  <c r="AR73" s="1"/>
  <c r="AT73"/>
  <c r="BF62" l="1"/>
  <c r="AU73"/>
  <c r="BB73" l="1"/>
  <c r="AZ73"/>
  <c r="BA73"/>
  <c r="BD73" l="1"/>
  <c r="BF74" s="1"/>
</calcChain>
</file>

<file path=xl/sharedStrings.xml><?xml version="1.0" encoding="utf-8"?>
<sst xmlns="http://schemas.openxmlformats.org/spreadsheetml/2006/main" count="545" uniqueCount="200">
  <si>
    <t>Приложение к инструкции о порядке начисления зарплаты</t>
  </si>
  <si>
    <t>Утверждаю:________________________</t>
  </si>
  <si>
    <t>№ п/п</t>
  </si>
  <si>
    <t>Показатели на начало учебного года</t>
  </si>
  <si>
    <t>0</t>
  </si>
  <si>
    <t>1-4</t>
  </si>
  <si>
    <t>5-9</t>
  </si>
  <si>
    <t>И т о г о</t>
  </si>
  <si>
    <t>Число классов на 1 сентября</t>
  </si>
  <si>
    <t>учителей и других работников</t>
  </si>
  <si>
    <t>Число классов-комплектов на 1 сентября</t>
  </si>
  <si>
    <t>Общее число часов в неделю, в т.ч.</t>
  </si>
  <si>
    <t>а) число по учебному плану</t>
  </si>
  <si>
    <t>б) число дополнительных часов всего:</t>
  </si>
  <si>
    <t>из них:  обучение на дому</t>
  </si>
  <si>
    <t>технология</t>
  </si>
  <si>
    <t>религия</t>
  </si>
  <si>
    <t>курсы по выбору</t>
  </si>
  <si>
    <t>ученический компонент</t>
  </si>
  <si>
    <t>Ф.И.О.</t>
  </si>
  <si>
    <t>Занимамая должность, преподаваемый предмет</t>
  </si>
  <si>
    <t>Образование,наименование учебного заведения</t>
  </si>
  <si>
    <t>Наименование документа, № и дата выдачи</t>
  </si>
  <si>
    <t>Квалфикационная категория</t>
  </si>
  <si>
    <t xml:space="preserve"> Пед.стаж </t>
  </si>
  <si>
    <t>Ставка в месяц</t>
  </si>
  <si>
    <t>Число часов в неделю</t>
  </si>
  <si>
    <t>Зарплата в месяц</t>
  </si>
  <si>
    <t>Доплата за проверку тетрадей 50- 100%</t>
  </si>
  <si>
    <t>Итого      пед. зарплата в месяц</t>
  </si>
  <si>
    <t>Дополнительная оплата</t>
  </si>
  <si>
    <t>Оклад АУП</t>
  </si>
  <si>
    <t>назарбаевские курсы</t>
  </si>
  <si>
    <t>надбавка за особые условия труда 10%</t>
  </si>
  <si>
    <t>Всего зар.плата в месяц</t>
  </si>
  <si>
    <t>классное руководство 100%</t>
  </si>
  <si>
    <t>классное руководство 50%</t>
  </si>
  <si>
    <t>зав.кабинета 100%</t>
  </si>
  <si>
    <t>зав.кабинета 50%</t>
  </si>
  <si>
    <t>прочие допл</t>
  </si>
  <si>
    <t>10-11</t>
  </si>
  <si>
    <t>1 - 4          100%</t>
  </si>
  <si>
    <t>1 - 4          50%</t>
  </si>
  <si>
    <t>5 - 9          100%</t>
  </si>
  <si>
    <t>5 - 9          50%</t>
  </si>
  <si>
    <t>10 - 11          100%</t>
  </si>
  <si>
    <t>10 - 11          50%</t>
  </si>
  <si>
    <t>Сумма</t>
  </si>
  <si>
    <t xml:space="preserve">кол-во часов </t>
  </si>
  <si>
    <t>сумма</t>
  </si>
  <si>
    <t>Табулдина Жұлдыз Тлеубаевна</t>
  </si>
  <si>
    <t>баст.с.мұғалімі.</t>
  </si>
  <si>
    <t>жоғары ЕАГИ</t>
  </si>
  <si>
    <t>В 2-2,1к</t>
  </si>
  <si>
    <t>Хамитхан Маржангүл</t>
  </si>
  <si>
    <t>матем,</t>
  </si>
  <si>
    <t>повладар унев</t>
  </si>
  <si>
    <t>ЖБ-Б 0538171</t>
  </si>
  <si>
    <t>В 2-3,2к</t>
  </si>
  <si>
    <t>Нұхай Насихат</t>
  </si>
  <si>
    <t>қазақ т.,әд.,</t>
  </si>
  <si>
    <t>Кокш. Унив</t>
  </si>
  <si>
    <t>№0023367 ЖБ 21.06.98.</t>
  </si>
  <si>
    <t>тарих.</t>
  </si>
  <si>
    <t xml:space="preserve">№0142111 ЖБ </t>
  </si>
  <si>
    <t>Досмағамбетова Райхан Жакудаевна</t>
  </si>
  <si>
    <t>жоғары Вин.Гос.ПИнс.</t>
  </si>
  <si>
    <t>№000891 МВ-1</t>
  </si>
  <si>
    <t>қаз.т.,әд.</t>
  </si>
  <si>
    <t>ЖБ-Б № 0288229</t>
  </si>
  <si>
    <t>Ибрайханова Айдын Казбековна</t>
  </si>
  <si>
    <t>ЖБ-Б № 0805701 09.07.2014</t>
  </si>
  <si>
    <t>Тұрсынбаев Ануар Кеңесович</t>
  </si>
  <si>
    <t>д/ш мұғалімі</t>
  </si>
  <si>
    <t xml:space="preserve"> жоғары Көкше уневер.</t>
  </si>
  <si>
    <t>ЖБ-№ 0786510</t>
  </si>
  <si>
    <t>Ахмедьярова Қарлығайн Сүлейменовна</t>
  </si>
  <si>
    <t>баст.с.мұғалімі.,директор</t>
  </si>
  <si>
    <t>№0156415 ЖББ 07.04.08</t>
  </si>
  <si>
    <t>ин. язык</t>
  </si>
  <si>
    <t>В 2-3, 2/к</t>
  </si>
  <si>
    <t>Тасбулатова Сагдат Турсыновна</t>
  </si>
  <si>
    <t>предшкола</t>
  </si>
  <si>
    <t>жоғары Кокшетау Унив.</t>
  </si>
  <si>
    <t>ЖБ 0156947</t>
  </si>
  <si>
    <t>бастауыш сын.муг</t>
  </si>
  <si>
    <t>ЖБ-Б №0505657</t>
  </si>
  <si>
    <t>Омарова Сауле Есильбековна</t>
  </si>
  <si>
    <t>ЖБ-Б №0148847</t>
  </si>
  <si>
    <t>Обучение на дому</t>
  </si>
  <si>
    <t>проверка тетрадей</t>
  </si>
  <si>
    <t>В 4-4,б/к</t>
  </si>
  <si>
    <t>музыка ,ИЗО</t>
  </si>
  <si>
    <t>математика</t>
  </si>
  <si>
    <t>жоғары кокш. академия</t>
  </si>
  <si>
    <t>А1 3-1 В 2-2,1к</t>
  </si>
  <si>
    <t>Директор</t>
  </si>
  <si>
    <t>Бухгалтер</t>
  </si>
  <si>
    <t>Даркен  Амангул</t>
  </si>
  <si>
    <t>Астан.гумколледж</t>
  </si>
  <si>
    <t>ОАБ 0009905 01.07.1998</t>
  </si>
  <si>
    <t>ЖБ№0681203  20.05.06.</t>
  </si>
  <si>
    <t xml:space="preserve">история, </t>
  </si>
  <si>
    <t>сред-спец</t>
  </si>
  <si>
    <t>орыс т.,әд.,</t>
  </si>
  <si>
    <t>жоғары Жетісу унив</t>
  </si>
  <si>
    <t>ЖБ-Б 0785032</t>
  </si>
  <si>
    <t>Алданыш Жанар</t>
  </si>
  <si>
    <t xml:space="preserve">арнайы орта Аксу пед колледж </t>
  </si>
  <si>
    <t>ТКБ № 0585717</t>
  </si>
  <si>
    <t>В 2 -3, эксперт</t>
  </si>
  <si>
    <t>В 2 -3, 2 к</t>
  </si>
  <si>
    <t>физика,</t>
  </si>
  <si>
    <t>ИНКЛЮЗИВ</t>
  </si>
  <si>
    <t>часы</t>
  </si>
  <si>
    <t>ИТОГО</t>
  </si>
  <si>
    <t>ОБНОВЛЕНКА</t>
  </si>
  <si>
    <t>ПЕДМАСТЕРСТВО</t>
  </si>
  <si>
    <t>НАЧИСЛЕНО</t>
  </si>
  <si>
    <t>ОБЩЕЕ НАЧИСЛЕНИЕ</t>
  </si>
  <si>
    <t>Кенжебекова Нургуль Тайбековна</t>
  </si>
  <si>
    <t>Турсунбаева Бибжан Олжабаевна</t>
  </si>
  <si>
    <t>самопоз</t>
  </si>
  <si>
    <t>В 2-3, б\к</t>
  </si>
  <si>
    <t>информатика</t>
  </si>
  <si>
    <t>высшее</t>
  </si>
  <si>
    <t>В 4-4 б\к</t>
  </si>
  <si>
    <t>ЖБ-Б 1083954</t>
  </si>
  <si>
    <t>В 2-4 б\к</t>
  </si>
  <si>
    <t>В 4 -3,модератор</t>
  </si>
  <si>
    <t>ср пец</t>
  </si>
  <si>
    <t>география</t>
  </si>
  <si>
    <t>Амангельдинова Данара Усеивна</t>
  </si>
  <si>
    <t>нач.кл</t>
  </si>
  <si>
    <t>В2-3</t>
  </si>
  <si>
    <t>ТАРИФИКАЦИОННЫЙ  СПИСОК (МБ)</t>
  </si>
  <si>
    <t>Руководитель ГУ "отдел образования</t>
  </si>
  <si>
    <t>по Ерейментаускому району</t>
  </si>
  <si>
    <t>управления образования</t>
  </si>
  <si>
    <t>Акмолинской области</t>
  </si>
  <si>
    <t>отдела образования по Ерейментаускому району</t>
  </si>
  <si>
    <t>Нургазин С.Т.</t>
  </si>
  <si>
    <t>управления образования Акмолинской области"</t>
  </si>
  <si>
    <t>_____________________________2021 г.</t>
  </si>
  <si>
    <t>на 1 января  2021г</t>
  </si>
  <si>
    <t>КГУ "Общеобразовательная школа села Енбек</t>
  </si>
  <si>
    <t>В 2-2,1к, модератор</t>
  </si>
  <si>
    <t>завуч А1-4 В 2 -3, модератор</t>
  </si>
  <si>
    <t xml:space="preserve"> А1-4В 2 -3, модератор</t>
  </si>
  <si>
    <t>Итого</t>
  </si>
  <si>
    <t>В 4 -3, модератор</t>
  </si>
  <si>
    <t>Главный специалист по школьным вопросам</t>
  </si>
  <si>
    <t>Сергазинова Г.Т.</t>
  </si>
  <si>
    <t>Инспектор по кадрам</t>
  </si>
  <si>
    <t>Закарина А.Б.</t>
  </si>
  <si>
    <t>СОГЛАСОВАНО</t>
  </si>
  <si>
    <t xml:space="preserve">    УТВЕРЖДАЮ</t>
  </si>
  <si>
    <t xml:space="preserve">Фонд заработной платы </t>
  </si>
  <si>
    <t>Руководитель ГУ "Управления образования Акмолинской области"</t>
  </si>
  <si>
    <t>Руководитель     ГУ «Отдел образования по Ерейментаускому району управления образования Акмолинской области»</t>
  </si>
  <si>
    <r>
      <t>______________________</t>
    </r>
    <r>
      <rPr>
        <b/>
        <sz val="10"/>
        <rFont val="Times New Roman"/>
        <family val="1"/>
        <charset val="204"/>
      </rPr>
      <t>_Жусупов Б.А.</t>
    </r>
  </si>
  <si>
    <t>Директор КГУ" Общеобразовательная школа с.Енбек  отдела образования по Ерейментаускому району управления образования Акмолинской области"</t>
  </si>
  <si>
    <t>___________________Табулдина Ж.Т.</t>
  </si>
  <si>
    <t xml:space="preserve">Т А Р И Ф И К А Ц И О Н Н Ы Й     С П И С О К </t>
  </si>
  <si>
    <t>Кол-во класс комплектов:  7</t>
  </si>
  <si>
    <t xml:space="preserve">                                                                      Кол-во детей   51</t>
  </si>
  <si>
    <t>Адрес школы:  с.Енбек  ул. Имангали Балуана 12</t>
  </si>
  <si>
    <t>Бухгалтер:</t>
  </si>
  <si>
    <t>Коротун И.А.</t>
  </si>
  <si>
    <t>в/о</t>
  </si>
  <si>
    <t>жоғары</t>
  </si>
  <si>
    <t>секция</t>
  </si>
  <si>
    <t>высштй</t>
  </si>
  <si>
    <t>Мукушева Асель Жомартовна</t>
  </si>
  <si>
    <t>8 м</t>
  </si>
  <si>
    <t>Данияр Асель Канатовна</t>
  </si>
  <si>
    <t>биология</t>
  </si>
  <si>
    <t>высший</t>
  </si>
  <si>
    <t>директор А1-3-1В 4-2,1к, эксперт</t>
  </si>
  <si>
    <t>В 2-2,1к эксперт</t>
  </si>
  <si>
    <t>2</t>
  </si>
  <si>
    <t xml:space="preserve">химия </t>
  </si>
  <si>
    <t>Вакансия</t>
  </si>
  <si>
    <t>ваканция</t>
  </si>
  <si>
    <t>кл.рук</t>
  </si>
  <si>
    <t>каб</t>
  </si>
  <si>
    <t>в\о</t>
  </si>
  <si>
    <t>В2-4 б/к</t>
  </si>
  <si>
    <t>Штат в кол-ве  13,5 пед.ставок</t>
  </si>
  <si>
    <t>_______________________________Куркина С.М.</t>
  </si>
  <si>
    <t>94,5</t>
  </si>
  <si>
    <t>97,5</t>
  </si>
  <si>
    <t>199,5</t>
  </si>
  <si>
    <t>193,5</t>
  </si>
  <si>
    <t>А1-3-1В 4-2,1к, эксперт</t>
  </si>
  <si>
    <t>В 2-4, б\к</t>
  </si>
  <si>
    <t xml:space="preserve"> В 2-3,2к, модератор</t>
  </si>
  <si>
    <t>В 2 -2, эксперт</t>
  </si>
  <si>
    <t xml:space="preserve"> В 2-2,   эксперт</t>
  </si>
  <si>
    <t>3306254  тенге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</si>
</sst>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#,##0.0"/>
  </numFmts>
  <fonts count="33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3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" fontId="3" fillId="2" borderId="0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/>
    <xf numFmtId="1" fontId="3" fillId="2" borderId="4" xfId="0" applyNumberFormat="1" applyFont="1" applyFill="1" applyBorder="1" applyAlignment="1">
      <alignment horizontal="center"/>
    </xf>
    <xf numFmtId="1" fontId="2" fillId="0" borderId="0" xfId="0" applyNumberFormat="1" applyFont="1"/>
    <xf numFmtId="0" fontId="4" fillId="2" borderId="0" xfId="0" applyFont="1" applyFill="1" applyBorder="1"/>
    <xf numFmtId="0" fontId="4" fillId="2" borderId="0" xfId="0" applyFont="1" applyFill="1"/>
    <xf numFmtId="0" fontId="4" fillId="2" borderId="2" xfId="0" applyFont="1" applyFill="1" applyBorder="1"/>
    <xf numFmtId="0" fontId="5" fillId="0" borderId="0" xfId="0" applyFont="1"/>
    <xf numFmtId="0" fontId="4" fillId="0" borderId="0" xfId="0" applyFont="1"/>
    <xf numFmtId="0" fontId="4" fillId="3" borderId="0" xfId="0" applyFont="1" applyFill="1"/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1" fillId="0" borderId="0" xfId="0" applyFont="1"/>
    <xf numFmtId="9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textRotation="90" wrapText="1"/>
    </xf>
    <xf numFmtId="1" fontId="9" fillId="2" borderId="2" xfId="0" applyNumberFormat="1" applyFont="1" applyFill="1" applyBorder="1" applyAlignment="1">
      <alignment horizontal="center"/>
    </xf>
    <xf numFmtId="1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1" fontId="10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1" fontId="9" fillId="2" borderId="6" xfId="0" applyNumberFormat="1" applyFont="1" applyFill="1" applyBorder="1"/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/>
    <xf numFmtId="0" fontId="11" fillId="0" borderId="0" xfId="0" applyFont="1"/>
    <xf numFmtId="0" fontId="12" fillId="0" borderId="0" xfId="0" applyFont="1"/>
    <xf numFmtId="9" fontId="12" fillId="0" borderId="0" xfId="0" applyNumberFormat="1" applyFont="1"/>
    <xf numFmtId="0" fontId="13" fillId="0" borderId="0" xfId="0" applyFont="1"/>
    <xf numFmtId="164" fontId="12" fillId="0" borderId="0" xfId="0" applyNumberFormat="1" applyFont="1"/>
    <xf numFmtId="0" fontId="14" fillId="0" borderId="0" xfId="0" applyFont="1"/>
    <xf numFmtId="0" fontId="15" fillId="0" borderId="0" xfId="0" applyFont="1"/>
    <xf numFmtId="0" fontId="4" fillId="2" borderId="2" xfId="0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wrapText="1"/>
    </xf>
    <xf numFmtId="1" fontId="9" fillId="2" borderId="0" xfId="0" applyNumberFormat="1" applyFont="1" applyFill="1" applyBorder="1"/>
    <xf numFmtId="0" fontId="18" fillId="0" borderId="0" xfId="0" applyFont="1"/>
    <xf numFmtId="10" fontId="13" fillId="0" borderId="0" xfId="0" applyNumberFormat="1" applyFont="1"/>
    <xf numFmtId="9" fontId="13" fillId="0" borderId="0" xfId="0" applyNumberFormat="1" applyFont="1"/>
    <xf numFmtId="1" fontId="13" fillId="0" borderId="0" xfId="0" applyNumberFormat="1" applyFont="1"/>
    <xf numFmtId="164" fontId="13" fillId="0" borderId="0" xfId="0" applyNumberFormat="1" applyFont="1"/>
    <xf numFmtId="0" fontId="17" fillId="0" borderId="0" xfId="0" applyFont="1"/>
    <xf numFmtId="0" fontId="16" fillId="2" borderId="0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Border="1"/>
    <xf numFmtId="49" fontId="13" fillId="2" borderId="2" xfId="0" applyNumberFormat="1" applyFont="1" applyFill="1" applyBorder="1" applyAlignment="1">
      <alignment horizontal="center"/>
    </xf>
    <xf numFmtId="0" fontId="13" fillId="2" borderId="0" xfId="0" applyFont="1" applyFill="1"/>
    <xf numFmtId="1" fontId="12" fillId="2" borderId="0" xfId="0" applyNumberFormat="1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wrapText="1"/>
    </xf>
    <xf numFmtId="1" fontId="13" fillId="2" borderId="2" xfId="0" applyNumberFormat="1" applyFont="1" applyFill="1" applyBorder="1" applyAlignment="1">
      <alignment horizontal="right"/>
    </xf>
    <xf numFmtId="1" fontId="13" fillId="2" borderId="2" xfId="0" applyNumberFormat="1" applyFont="1" applyFill="1" applyBorder="1"/>
    <xf numFmtId="0" fontId="13" fillId="2" borderId="2" xfId="0" applyFont="1" applyFill="1" applyBorder="1" applyAlignment="1">
      <alignment horizontal="left" wrapText="1"/>
    </xf>
    <xf numFmtId="1" fontId="19" fillId="2" borderId="2" xfId="0" applyNumberFormat="1" applyFont="1" applyFill="1" applyBorder="1"/>
    <xf numFmtId="1" fontId="19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left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165" fontId="13" fillId="2" borderId="2" xfId="0" applyNumberFormat="1" applyFont="1" applyFill="1" applyBorder="1" applyAlignment="1">
      <alignment horizontal="left"/>
    </xf>
    <xf numFmtId="0" fontId="13" fillId="2" borderId="0" xfId="0" applyFont="1" applyFill="1" applyBorder="1"/>
    <xf numFmtId="0" fontId="13" fillId="2" borderId="0" xfId="0" applyFont="1" applyFill="1" applyAlignment="1">
      <alignment wrapText="1"/>
    </xf>
    <xf numFmtId="1" fontId="13" fillId="2" borderId="0" xfId="0" applyNumberFormat="1" applyFont="1" applyFill="1"/>
    <xf numFmtId="1" fontId="19" fillId="2" borderId="0" xfId="0" applyNumberFormat="1" applyFont="1" applyFill="1"/>
    <xf numFmtId="0" fontId="13" fillId="2" borderId="6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wrapText="1"/>
    </xf>
    <xf numFmtId="0" fontId="19" fillId="2" borderId="6" xfId="0" applyFont="1" applyFill="1" applyBorder="1"/>
    <xf numFmtId="0" fontId="13" fillId="2" borderId="6" xfId="0" applyFont="1" applyFill="1" applyBorder="1"/>
    <xf numFmtId="1" fontId="13" fillId="2" borderId="6" xfId="0" applyNumberFormat="1" applyFont="1" applyFill="1" applyBorder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" fontId="14" fillId="2" borderId="0" xfId="0" applyNumberFormat="1" applyFont="1" applyFill="1"/>
    <xf numFmtId="0" fontId="17" fillId="2" borderId="2" xfId="0" applyFont="1" applyFill="1" applyBorder="1"/>
    <xf numFmtId="1" fontId="17" fillId="2" borderId="2" xfId="0" applyNumberFormat="1" applyFont="1" applyFill="1" applyBorder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0" fillId="2" borderId="0" xfId="0" applyFill="1"/>
    <xf numFmtId="1" fontId="9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" fontId="7" fillId="2" borderId="0" xfId="0" applyNumberFormat="1" applyFont="1" applyFill="1"/>
    <xf numFmtId="0" fontId="5" fillId="2" borderId="0" xfId="0" applyFont="1" applyFill="1"/>
    <xf numFmtId="1" fontId="4" fillId="2" borderId="0" xfId="0" applyNumberFormat="1" applyFont="1" applyFill="1"/>
    <xf numFmtId="0" fontId="0" fillId="4" borderId="0" xfId="0" applyFill="1"/>
    <xf numFmtId="0" fontId="3" fillId="4" borderId="5" xfId="0" applyFont="1" applyFill="1" applyBorder="1" applyAlignment="1">
      <alignment horizontal="center"/>
    </xf>
    <xf numFmtId="0" fontId="13" fillId="4" borderId="2" xfId="0" applyFont="1" applyFill="1" applyBorder="1" applyAlignment="1">
      <alignment wrapText="1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center"/>
    </xf>
    <xf numFmtId="1" fontId="13" fillId="4" borderId="2" xfId="0" applyNumberFormat="1" applyFont="1" applyFill="1" applyBorder="1" applyAlignment="1">
      <alignment horizontal="center"/>
    </xf>
    <xf numFmtId="1" fontId="19" fillId="4" borderId="2" xfId="0" applyNumberFormat="1" applyFont="1" applyFill="1" applyBorder="1" applyAlignment="1">
      <alignment horizontal="center"/>
    </xf>
    <xf numFmtId="1" fontId="13" fillId="4" borderId="2" xfId="0" applyNumberFormat="1" applyFont="1" applyFill="1" applyBorder="1" applyAlignment="1">
      <alignment horizontal="right"/>
    </xf>
    <xf numFmtId="1" fontId="13" fillId="4" borderId="2" xfId="0" applyNumberFormat="1" applyFont="1" applyFill="1" applyBorder="1"/>
    <xf numFmtId="0" fontId="13" fillId="4" borderId="2" xfId="0" applyFont="1" applyFill="1" applyBorder="1" applyAlignment="1">
      <alignment horizontal="center" wrapText="1"/>
    </xf>
    <xf numFmtId="1" fontId="13" fillId="4" borderId="2" xfId="0" applyNumberFormat="1" applyFont="1" applyFill="1" applyBorder="1" applyAlignment="1"/>
    <xf numFmtId="1" fontId="19" fillId="4" borderId="2" xfId="0" applyNumberFormat="1" applyFont="1" applyFill="1" applyBorder="1"/>
    <xf numFmtId="0" fontId="21" fillId="4" borderId="0" xfId="0" applyFont="1" applyFill="1"/>
    <xf numFmtId="0" fontId="24" fillId="4" borderId="0" xfId="0" applyFont="1" applyFill="1"/>
    <xf numFmtId="0" fontId="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4" fillId="2" borderId="0" xfId="0" applyFont="1" applyFill="1"/>
    <xf numFmtId="0" fontId="3" fillId="2" borderId="5" xfId="0" applyFont="1" applyFill="1" applyBorder="1" applyAlignment="1">
      <alignment horizontal="center"/>
    </xf>
    <xf numFmtId="0" fontId="21" fillId="2" borderId="0" xfId="0" applyFont="1" applyFill="1"/>
    <xf numFmtId="0" fontId="13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/>
    <xf numFmtId="1" fontId="19" fillId="2" borderId="6" xfId="0" applyNumberFormat="1" applyFont="1" applyFill="1" applyBorder="1"/>
    <xf numFmtId="1" fontId="19" fillId="2" borderId="6" xfId="0" applyNumberFormat="1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right"/>
    </xf>
    <xf numFmtId="1" fontId="23" fillId="2" borderId="2" xfId="0" applyNumberFormat="1" applyFont="1" applyFill="1" applyBorder="1" applyAlignment="1">
      <alignment horizontal="center"/>
    </xf>
    <xf numFmtId="1" fontId="23" fillId="2" borderId="2" xfId="0" applyNumberFormat="1" applyFont="1" applyFill="1" applyBorder="1" applyAlignment="1">
      <alignment horizontal="right"/>
    </xf>
    <xf numFmtId="1" fontId="23" fillId="2" borderId="2" xfId="0" applyNumberFormat="1" applyFont="1" applyFill="1" applyBorder="1"/>
    <xf numFmtId="0" fontId="23" fillId="2" borderId="2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center"/>
    </xf>
    <xf numFmtId="1" fontId="13" fillId="2" borderId="0" xfId="0" applyNumberFormat="1" applyFont="1" applyFill="1" applyBorder="1"/>
    <xf numFmtId="1" fontId="19" fillId="2" borderId="0" xfId="0" applyNumberFormat="1" applyFont="1" applyFill="1" applyBorder="1" applyAlignment="1">
      <alignment horizontal="center"/>
    </xf>
    <xf numFmtId="1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 textRotation="90" wrapText="1"/>
    </xf>
    <xf numFmtId="0" fontId="17" fillId="2" borderId="0" xfId="0" applyFont="1" applyFill="1"/>
    <xf numFmtId="1" fontId="13" fillId="2" borderId="2" xfId="0" applyNumberFormat="1" applyFont="1" applyFill="1" applyBorder="1" applyAlignment="1">
      <alignment horizontal="right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textRotation="90" wrapText="1"/>
    </xf>
    <xf numFmtId="1" fontId="22" fillId="2" borderId="2" xfId="0" applyNumberFormat="1" applyFont="1" applyFill="1" applyBorder="1" applyAlignment="1">
      <alignment horizontal="center"/>
    </xf>
    <xf numFmtId="1" fontId="22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 wrapText="1"/>
    </xf>
    <xf numFmtId="0" fontId="14" fillId="2" borderId="0" xfId="0" applyFont="1" applyFill="1" applyAlignment="1"/>
    <xf numFmtId="0" fontId="9" fillId="2" borderId="0" xfId="0" applyFont="1" applyFill="1" applyAlignment="1">
      <alignment horizontal="center"/>
    </xf>
    <xf numFmtId="0" fontId="3" fillId="2" borderId="0" xfId="0" applyFont="1" applyFill="1" applyBorder="1" applyAlignment="1"/>
    <xf numFmtId="1" fontId="0" fillId="0" borderId="0" xfId="0" applyNumberFormat="1"/>
    <xf numFmtId="0" fontId="13" fillId="2" borderId="0" xfId="0" applyFont="1" applyFill="1" applyAlignment="1"/>
    <xf numFmtId="0" fontId="13" fillId="2" borderId="10" xfId="0" applyFont="1" applyFill="1" applyBorder="1" applyAlignment="1">
      <alignment horizontal="center" vertical="center" textRotation="90" wrapText="1"/>
    </xf>
    <xf numFmtId="1" fontId="13" fillId="2" borderId="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13" fillId="2" borderId="2" xfId="0" applyFont="1" applyFill="1" applyBorder="1" applyAlignment="1">
      <alignment vertical="center" wrapText="1"/>
    </xf>
    <xf numFmtId="1" fontId="13" fillId="2" borderId="2" xfId="0" applyNumberFormat="1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/>
    <xf numFmtId="0" fontId="12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textRotation="90" wrapText="1"/>
    </xf>
    <xf numFmtId="0" fontId="13" fillId="2" borderId="2" xfId="0" applyFont="1" applyFill="1" applyBorder="1" applyAlignment="1">
      <alignment horizont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wrapText="1"/>
    </xf>
    <xf numFmtId="1" fontId="13" fillId="2" borderId="2" xfId="0" applyNumberFormat="1" applyFont="1" applyFill="1" applyBorder="1" applyAlignment="1"/>
    <xf numFmtId="1" fontId="13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/>
    <xf numFmtId="0" fontId="9" fillId="2" borderId="0" xfId="0" applyFont="1" applyFill="1" applyBorder="1" applyAlignment="1">
      <alignment horizontal="left" wrapText="1"/>
    </xf>
    <xf numFmtId="1" fontId="8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14" fillId="6" borderId="0" xfId="0" applyFont="1" applyFill="1"/>
    <xf numFmtId="0" fontId="6" fillId="0" borderId="0" xfId="0" applyFont="1" applyAlignment="1" applyProtection="1">
      <protection locked="0"/>
    </xf>
    <xf numFmtId="0" fontId="29" fillId="0" borderId="0" xfId="0" applyFont="1" applyProtection="1">
      <protection locked="0"/>
    </xf>
    <xf numFmtId="0" fontId="29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1" fontId="29" fillId="2" borderId="0" xfId="0" applyNumberFormat="1" applyFont="1" applyFill="1" applyProtection="1">
      <protection locked="0"/>
    </xf>
    <xf numFmtId="0" fontId="30" fillId="2" borderId="0" xfId="0" applyFont="1" applyFill="1" applyBorder="1" applyAlignment="1">
      <alignment horizontal="center" vertical="center"/>
    </xf>
    <xf numFmtId="1" fontId="6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1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Protection="1">
      <protection locked="0"/>
    </xf>
    <xf numFmtId="0" fontId="29" fillId="0" borderId="0" xfId="0" applyFont="1" applyBorder="1" applyProtection="1">
      <protection locked="0"/>
    </xf>
    <xf numFmtId="0" fontId="6" fillId="0" borderId="0" xfId="0" applyFont="1" applyFill="1" applyProtection="1">
      <protection locked="0"/>
    </xf>
    <xf numFmtId="1" fontId="6" fillId="0" borderId="0" xfId="0" applyNumberFormat="1" applyFont="1" applyFill="1" applyAlignment="1" applyProtection="1">
      <protection locked="0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9" fillId="2" borderId="0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textRotation="90"/>
    </xf>
    <xf numFmtId="0" fontId="8" fillId="2" borderId="11" xfId="0" applyFont="1" applyFill="1" applyBorder="1" applyAlignment="1">
      <alignment textRotation="90"/>
    </xf>
    <xf numFmtId="0" fontId="8" fillId="2" borderId="10" xfId="0" applyFont="1" applyFill="1" applyBorder="1" applyAlignment="1">
      <alignment textRotation="90"/>
    </xf>
    <xf numFmtId="0" fontId="17" fillId="2" borderId="6" xfId="0" applyFont="1" applyFill="1" applyBorder="1" applyAlignment="1">
      <alignment textRotation="90"/>
    </xf>
    <xf numFmtId="0" fontId="17" fillId="2" borderId="11" xfId="0" applyFont="1" applyFill="1" applyBorder="1" applyAlignment="1">
      <alignment textRotation="90"/>
    </xf>
    <xf numFmtId="0" fontId="17" fillId="2" borderId="10" xfId="0" applyFont="1" applyFill="1" applyBorder="1" applyAlignment="1">
      <alignment textRotation="90"/>
    </xf>
    <xf numFmtId="0" fontId="3" fillId="2" borderId="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/>
    <xf numFmtId="1" fontId="13" fillId="2" borderId="2" xfId="0" applyNumberFormat="1" applyFont="1" applyFill="1" applyBorder="1" applyAlignment="1">
      <alignment horizontal="center"/>
    </xf>
    <xf numFmtId="1" fontId="13" fillId="4" borderId="2" xfId="0" applyNumberFormat="1" applyFont="1" applyFill="1" applyBorder="1" applyAlignment="1">
      <alignment horizontal="center" vertical="center" wrapText="1"/>
    </xf>
    <xf numFmtId="1" fontId="14" fillId="4" borderId="2" xfId="0" applyNumberFormat="1" applyFont="1" applyFill="1" applyBorder="1"/>
    <xf numFmtId="1" fontId="17" fillId="4" borderId="2" xfId="0" applyNumberFormat="1" applyFont="1" applyFill="1" applyBorder="1"/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right" wrapText="1"/>
    </xf>
    <xf numFmtId="1" fontId="13" fillId="4" borderId="6" xfId="0" applyNumberFormat="1" applyFont="1" applyFill="1" applyBorder="1" applyAlignment="1">
      <alignment horizontal="center"/>
    </xf>
    <xf numFmtId="1" fontId="19" fillId="4" borderId="6" xfId="0" applyNumberFormat="1" applyFont="1" applyFill="1" applyBorder="1"/>
    <xf numFmtId="1" fontId="19" fillId="4" borderId="6" xfId="0" applyNumberFormat="1" applyFont="1" applyFill="1" applyBorder="1" applyAlignment="1">
      <alignment horizontal="center"/>
    </xf>
    <xf numFmtId="1" fontId="13" fillId="4" borderId="6" xfId="0" applyNumberFormat="1" applyFont="1" applyFill="1" applyBorder="1" applyAlignment="1">
      <alignment horizontal="right"/>
    </xf>
    <xf numFmtId="1" fontId="17" fillId="2" borderId="0" xfId="0" applyNumberFormat="1" applyFont="1" applyFill="1" applyBorder="1"/>
    <xf numFmtId="0" fontId="13" fillId="5" borderId="6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9" fillId="2" borderId="10" xfId="0" applyFont="1" applyFill="1" applyBorder="1"/>
    <xf numFmtId="1" fontId="13" fillId="2" borderId="10" xfId="0" applyNumberFormat="1" applyFont="1" applyFill="1" applyBorder="1" applyAlignment="1">
      <alignment horizontal="center"/>
    </xf>
    <xf numFmtId="0" fontId="3" fillId="2" borderId="2" xfId="0" applyFont="1" applyFill="1" applyBorder="1"/>
    <xf numFmtId="1" fontId="22" fillId="2" borderId="6" xfId="0" applyNumberFormat="1" applyFont="1" applyFill="1" applyBorder="1" applyAlignment="1">
      <alignment horizontal="center"/>
    </xf>
    <xf numFmtId="1" fontId="22" fillId="2" borderId="6" xfId="0" applyNumberFormat="1" applyFont="1" applyFill="1" applyBorder="1" applyAlignment="1">
      <alignment horizontal="right"/>
    </xf>
    <xf numFmtId="1" fontId="9" fillId="2" borderId="6" xfId="0" applyNumberFormat="1" applyFont="1" applyFill="1" applyBorder="1" applyAlignment="1">
      <alignment horizontal="center"/>
    </xf>
    <xf numFmtId="1" fontId="23" fillId="2" borderId="6" xfId="0" applyNumberFormat="1" applyFont="1" applyFill="1" applyBorder="1" applyAlignment="1">
      <alignment horizontal="center"/>
    </xf>
    <xf numFmtId="0" fontId="16" fillId="2" borderId="2" xfId="0" applyFont="1" applyFill="1" applyBorder="1"/>
    <xf numFmtId="0" fontId="32" fillId="2" borderId="2" xfId="0" applyFont="1" applyFill="1" applyBorder="1"/>
    <xf numFmtId="166" fontId="19" fillId="2" borderId="10" xfId="0" applyNumberFormat="1" applyFont="1" applyFill="1" applyBorder="1"/>
    <xf numFmtId="0" fontId="0" fillId="0" borderId="2" xfId="0" applyBorder="1"/>
    <xf numFmtId="165" fontId="10" fillId="2" borderId="2" xfId="0" applyNumberFormat="1" applyFont="1" applyFill="1" applyBorder="1" applyAlignment="1">
      <alignment horizontal="center" wrapText="1"/>
    </xf>
    <xf numFmtId="165" fontId="13" fillId="2" borderId="6" xfId="0" applyNumberFormat="1" applyFont="1" applyFill="1" applyBorder="1" applyAlignment="1">
      <alignment horizontal="center"/>
    </xf>
    <xf numFmtId="0" fontId="17" fillId="2" borderId="6" xfId="0" applyFont="1" applyFill="1" applyBorder="1" applyAlignment="1">
      <alignment textRotation="90"/>
    </xf>
    <xf numFmtId="0" fontId="17" fillId="2" borderId="11" xfId="0" applyFont="1" applyFill="1" applyBorder="1" applyAlignment="1">
      <alignment textRotation="90"/>
    </xf>
    <xf numFmtId="0" fontId="17" fillId="2" borderId="10" xfId="0" applyFont="1" applyFill="1" applyBorder="1" applyAlignment="1">
      <alignment textRotation="90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wrapText="1"/>
    </xf>
    <xf numFmtId="1" fontId="13" fillId="2" borderId="2" xfId="0" applyNumberFormat="1" applyFont="1" applyFill="1" applyBorder="1" applyAlignment="1"/>
    <xf numFmtId="1" fontId="13" fillId="2" borderId="2" xfId="0" applyNumberFormat="1" applyFont="1" applyFill="1" applyBorder="1" applyAlignment="1">
      <alignment horizontal="center"/>
    </xf>
    <xf numFmtId="1" fontId="26" fillId="2" borderId="2" xfId="0" applyNumberFormat="1" applyFont="1" applyFill="1" applyBorder="1"/>
    <xf numFmtId="1" fontId="25" fillId="2" borderId="2" xfId="0" applyNumberFormat="1" applyFont="1" applyFill="1" applyBorder="1"/>
    <xf numFmtId="1" fontId="17" fillId="2" borderId="6" xfId="0" applyNumberFormat="1" applyFont="1" applyFill="1" applyBorder="1"/>
    <xf numFmtId="1" fontId="27" fillId="2" borderId="2" xfId="0" applyNumberFormat="1" applyFont="1" applyFill="1" applyBorder="1"/>
    <xf numFmtId="1" fontId="27" fillId="2" borderId="6" xfId="0" applyNumberFormat="1" applyFont="1" applyFill="1" applyBorder="1"/>
    <xf numFmtId="2" fontId="13" fillId="2" borderId="2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1" fontId="11" fillId="2" borderId="0" xfId="0" applyNumberFormat="1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Fill="1" applyBorder="1" applyAlignment="1">
      <alignment horizontal="left" vertical="center"/>
    </xf>
    <xf numFmtId="0" fontId="29" fillId="2" borderId="0" xfId="0" applyFont="1" applyFill="1" applyAlignment="1" applyProtection="1">
      <protection locked="0"/>
    </xf>
    <xf numFmtId="0" fontId="0" fillId="0" borderId="0" xfId="0" applyAlignment="1"/>
    <xf numFmtId="0" fontId="0" fillId="0" borderId="0" xfId="0" applyBorder="1" applyAlignment="1"/>
    <xf numFmtId="0" fontId="0" fillId="0" borderId="15" xfId="0" applyBorder="1" applyAlignment="1"/>
    <xf numFmtId="0" fontId="31" fillId="2" borderId="0" xfId="0" applyFont="1" applyFill="1" applyAlignment="1" applyProtection="1">
      <alignment horizontal="left" wrapText="1"/>
      <protection locked="0"/>
    </xf>
    <xf numFmtId="0" fontId="31" fillId="2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29" fillId="0" borderId="0" xfId="0" applyFont="1" applyAlignment="1">
      <alignment wrapText="1"/>
    </xf>
    <xf numFmtId="0" fontId="6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30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7" fillId="2" borderId="6" xfId="0" applyFont="1" applyFill="1" applyBorder="1" applyAlignment="1">
      <alignment textRotation="90"/>
    </xf>
    <xf numFmtId="0" fontId="17" fillId="2" borderId="11" xfId="0" applyFont="1" applyFill="1" applyBorder="1" applyAlignment="1">
      <alignment textRotation="90"/>
    </xf>
    <xf numFmtId="0" fontId="17" fillId="2" borderId="10" xfId="0" applyFont="1" applyFill="1" applyBorder="1" applyAlignment="1">
      <alignment textRotation="90"/>
    </xf>
    <xf numFmtId="1" fontId="13" fillId="2" borderId="6" xfId="0" applyNumberFormat="1" applyFont="1" applyFill="1" applyBorder="1" applyAlignment="1">
      <alignment horizontal="center" vertical="center" textRotation="90" wrapText="1"/>
    </xf>
    <xf numFmtId="1" fontId="13" fillId="2" borderId="11" xfId="0" applyNumberFormat="1" applyFont="1" applyFill="1" applyBorder="1" applyAlignment="1">
      <alignment horizontal="center" vertical="center" textRotation="90" wrapText="1"/>
    </xf>
    <xf numFmtId="1" fontId="13" fillId="2" borderId="10" xfId="0" applyNumberFormat="1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3" fillId="2" borderId="6" xfId="0" applyNumberFormat="1" applyFont="1" applyFill="1" applyBorder="1" applyAlignment="1">
      <alignment vertical="center" textRotation="90" wrapText="1"/>
    </xf>
    <xf numFmtId="1" fontId="13" fillId="2" borderId="11" xfId="0" applyNumberFormat="1" applyFont="1" applyFill="1" applyBorder="1" applyAlignment="1">
      <alignment vertical="center" textRotation="90" wrapText="1"/>
    </xf>
    <xf numFmtId="1" fontId="13" fillId="2" borderId="10" xfId="0" applyNumberFormat="1" applyFont="1" applyFill="1" applyBorder="1" applyAlignment="1">
      <alignment vertical="center" textRotation="90" wrapText="1"/>
    </xf>
    <xf numFmtId="1" fontId="13" fillId="2" borderId="6" xfId="0" applyNumberFormat="1" applyFont="1" applyFill="1" applyBorder="1" applyAlignment="1">
      <alignment horizontal="center" textRotation="90" wrapText="1"/>
    </xf>
    <xf numFmtId="1" fontId="13" fillId="2" borderId="11" xfId="0" applyNumberFormat="1" applyFont="1" applyFill="1" applyBorder="1" applyAlignment="1">
      <alignment horizontal="center" textRotation="90" wrapText="1"/>
    </xf>
    <xf numFmtId="1" fontId="13" fillId="2" borderId="10" xfId="0" applyNumberFormat="1" applyFont="1" applyFill="1" applyBorder="1" applyAlignment="1">
      <alignment horizontal="center" textRotation="90" wrapText="1"/>
    </xf>
    <xf numFmtId="1" fontId="13" fillId="2" borderId="3" xfId="0" applyNumberFormat="1" applyFont="1" applyFill="1" applyBorder="1" applyAlignment="1">
      <alignment horizontal="center" wrapText="1"/>
    </xf>
    <xf numFmtId="1" fontId="13" fillId="2" borderId="5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7" fillId="2" borderId="3" xfId="0" applyFont="1" applyFill="1" applyBorder="1"/>
    <xf numFmtId="0" fontId="17" fillId="2" borderId="4" xfId="0" applyFont="1" applyFill="1" applyBorder="1"/>
    <xf numFmtId="0" fontId="17" fillId="2" borderId="5" xfId="0" applyFont="1" applyFill="1" applyBorder="1"/>
    <xf numFmtId="1" fontId="19" fillId="2" borderId="7" xfId="0" applyNumberFormat="1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1" fontId="19" fillId="2" borderId="9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1" fontId="13" fillId="2" borderId="8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" fontId="19" fillId="2" borderId="6" xfId="0" applyNumberFormat="1" applyFont="1" applyFill="1" applyBorder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textRotation="90"/>
    </xf>
    <xf numFmtId="49" fontId="13" fillId="2" borderId="10" xfId="0" applyNumberFormat="1" applyFont="1" applyFill="1" applyBorder="1" applyAlignment="1">
      <alignment horizontal="center" vertical="center" textRotation="90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1" fontId="13" fillId="2" borderId="3" xfId="0" applyNumberFormat="1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textRotation="90"/>
    </xf>
    <xf numFmtId="0" fontId="8" fillId="2" borderId="11" xfId="0" applyFont="1" applyFill="1" applyBorder="1" applyAlignment="1">
      <alignment textRotation="90"/>
    </xf>
    <xf numFmtId="0" fontId="8" fillId="2" borderId="10" xfId="0" applyFont="1" applyFill="1" applyBorder="1" applyAlignment="1">
      <alignment textRotation="90"/>
    </xf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textRotation="90"/>
    </xf>
    <xf numFmtId="49" fontId="6" fillId="2" borderId="10" xfId="0" applyNumberFormat="1" applyFon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vertical="center" textRotation="90" wrapText="1"/>
    </xf>
    <xf numFmtId="0" fontId="6" fillId="2" borderId="11" xfId="0" applyFont="1" applyFill="1" applyBorder="1" applyAlignment="1">
      <alignment vertical="center" textRotation="90" wrapText="1"/>
    </xf>
    <xf numFmtId="0" fontId="6" fillId="2" borderId="10" xfId="0" applyFont="1" applyFill="1" applyBorder="1" applyAlignment="1">
      <alignment vertical="center" textRotation="90" wrapText="1"/>
    </xf>
    <xf numFmtId="0" fontId="6" fillId="2" borderId="2" xfId="0" applyFont="1" applyFill="1" applyBorder="1" applyAlignment="1">
      <alignment horizontal="center" textRotation="90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55"/>
  <sheetViews>
    <sheetView tabSelected="1" topLeftCell="A6" zoomScale="87" zoomScaleNormal="87" workbookViewId="0">
      <selection activeCell="BE123" sqref="BE123"/>
    </sheetView>
  </sheetViews>
  <sheetFormatPr defaultRowHeight="15"/>
  <cols>
    <col min="1" max="1" width="3.42578125" customWidth="1"/>
    <col min="2" max="2" width="27.28515625" customWidth="1"/>
    <col min="3" max="3" width="11.7109375" customWidth="1"/>
    <col min="4" max="4" width="13" customWidth="1"/>
    <col min="6" max="6" width="13.5703125" customWidth="1"/>
    <col min="7" max="7" width="8.42578125" style="25" customWidth="1"/>
    <col min="8" max="8" width="9.28515625" customWidth="1"/>
    <col min="9" max="9" width="5" customWidth="1"/>
    <col min="10" max="10" width="7.28515625" customWidth="1"/>
    <col min="11" max="11" width="5.28515625" customWidth="1"/>
    <col min="12" max="12" width="5.7109375" customWidth="1"/>
    <col min="13" max="14" width="7.85546875" customWidth="1"/>
    <col min="15" max="15" width="9.140625" customWidth="1"/>
    <col min="16" max="16" width="4" customWidth="1"/>
    <col min="17" max="17" width="3.85546875" customWidth="1"/>
    <col min="18" max="18" width="4.140625" customWidth="1"/>
    <col min="19" max="19" width="5.140625" customWidth="1"/>
    <col min="20" max="20" width="9" customWidth="1"/>
    <col min="21" max="21" width="5.140625" customWidth="1"/>
    <col min="22" max="22" width="5.7109375" customWidth="1"/>
    <col min="23" max="23" width="5.140625" customWidth="1"/>
    <col min="24" max="24" width="7.28515625" customWidth="1"/>
    <col min="25" max="25" width="4.5703125" customWidth="1"/>
    <col min="26" max="26" width="2.28515625" customWidth="1"/>
    <col min="27" max="27" width="8" customWidth="1"/>
    <col min="28" max="28" width="4.85546875" customWidth="1"/>
    <col min="29" max="29" width="10.28515625" customWidth="1"/>
    <col min="30" max="30" width="7.42578125" customWidth="1"/>
    <col min="31" max="31" width="7.140625" customWidth="1"/>
    <col min="32" max="32" width="6" customWidth="1"/>
    <col min="33" max="33" width="6.85546875" customWidth="1"/>
    <col min="34" max="34" width="5.140625" customWidth="1"/>
    <col min="35" max="35" width="4" customWidth="1"/>
    <col min="36" max="36" width="8.7109375" customWidth="1"/>
    <col min="37" max="37" width="6.42578125" customWidth="1"/>
    <col min="38" max="38" width="9.5703125" customWidth="1"/>
    <col min="39" max="39" width="10.28515625" customWidth="1"/>
    <col min="40" max="40" width="3.5703125" customWidth="1"/>
    <col min="41" max="41" width="5.140625" customWidth="1"/>
    <col min="42" max="42" width="4.85546875" customWidth="1"/>
    <col min="43" max="43" width="3.5703125" customWidth="1"/>
    <col min="44" max="44" width="4.42578125" customWidth="1"/>
    <col min="47" max="47" width="10" customWidth="1"/>
    <col min="48" max="48" width="3.7109375" customWidth="1"/>
    <col min="49" max="49" width="4.5703125" customWidth="1"/>
    <col min="50" max="50" width="5.5703125" customWidth="1"/>
    <col min="51" max="52" width="4" customWidth="1"/>
    <col min="53" max="53" width="8.42578125" customWidth="1"/>
    <col min="54" max="54" width="7.7109375" customWidth="1"/>
    <col min="55" max="55" width="6" customWidth="1"/>
    <col min="56" max="56" width="8.85546875" customWidth="1"/>
    <col min="57" max="57" width="7.85546875" customWidth="1"/>
    <col min="58" max="58" width="10.28515625" customWidth="1"/>
  </cols>
  <sheetData>
    <row r="1" spans="1:39">
      <c r="B1" s="1"/>
      <c r="C1" s="1"/>
      <c r="D1" s="1"/>
      <c r="E1" s="1"/>
      <c r="F1" s="1"/>
      <c r="G1" s="2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.75">
      <c r="A2" s="16"/>
      <c r="B2" s="2"/>
      <c r="C2" s="2"/>
      <c r="D2" s="2"/>
      <c r="E2" s="2"/>
      <c r="F2" s="2"/>
      <c r="G2" s="29"/>
      <c r="H2" s="18"/>
      <c r="I2" s="52"/>
      <c r="J2" s="52"/>
      <c r="K2" s="52"/>
      <c r="L2" s="53"/>
      <c r="M2" s="52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2"/>
      <c r="AM2" s="2"/>
    </row>
    <row r="3" spans="1:39" ht="15.75">
      <c r="A3" s="2"/>
      <c r="B3" s="2"/>
      <c r="C3" s="2"/>
      <c r="D3" s="2"/>
      <c r="E3" s="2"/>
      <c r="F3" s="2"/>
      <c r="G3" s="29"/>
      <c r="H3" s="18"/>
      <c r="I3" s="52"/>
      <c r="J3" s="52"/>
      <c r="K3" s="52"/>
      <c r="L3" s="55"/>
      <c r="M3" s="52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2"/>
      <c r="AM3" s="2"/>
    </row>
    <row r="4" spans="1:39" ht="15.75">
      <c r="A4" s="2"/>
      <c r="B4" s="2"/>
      <c r="C4" s="2"/>
      <c r="D4" s="2"/>
      <c r="E4" s="2"/>
      <c r="F4" s="2"/>
      <c r="G4" s="29"/>
      <c r="H4" s="18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7"/>
      <c r="AL4" s="19"/>
      <c r="AM4" s="19"/>
    </row>
    <row r="5" spans="1:39" ht="15.75">
      <c r="A5" s="2"/>
      <c r="B5" s="2"/>
      <c r="C5" s="2"/>
      <c r="D5" s="2"/>
      <c r="E5" s="2"/>
      <c r="F5" s="2"/>
      <c r="G5" s="29"/>
      <c r="H5" s="18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7"/>
      <c r="AL5" s="19"/>
      <c r="AM5" s="19"/>
    </row>
    <row r="6" spans="1:39">
      <c r="A6" s="2"/>
      <c r="B6" s="2"/>
      <c r="C6" s="2"/>
      <c r="D6" s="2"/>
      <c r="E6" s="2"/>
      <c r="F6" s="2"/>
      <c r="G6" s="29"/>
      <c r="H6" s="18"/>
      <c r="AK6" s="21"/>
      <c r="AL6" s="21"/>
      <c r="AM6" s="21"/>
    </row>
    <row r="7" spans="1:39">
      <c r="A7" s="2"/>
      <c r="B7" s="2"/>
      <c r="C7" s="2"/>
      <c r="D7" s="2"/>
      <c r="E7" s="2"/>
      <c r="F7" s="2"/>
      <c r="G7" s="29"/>
      <c r="H7" s="18"/>
      <c r="I7" s="18"/>
      <c r="J7" s="2"/>
      <c r="K7" s="2"/>
      <c r="L7" s="19"/>
      <c r="M7" s="19"/>
      <c r="N7" s="19"/>
      <c r="O7" s="20"/>
      <c r="P7" s="19"/>
      <c r="Q7" s="21"/>
      <c r="R7" s="19"/>
      <c r="S7" s="19"/>
      <c r="T7" s="19"/>
      <c r="U7" s="19"/>
      <c r="V7" s="19"/>
      <c r="W7" s="20"/>
      <c r="X7" s="22"/>
      <c r="Y7" s="22"/>
      <c r="Z7" s="19"/>
      <c r="AA7" s="19"/>
      <c r="AB7" s="19"/>
      <c r="AC7" s="19"/>
      <c r="AD7" s="21"/>
      <c r="AE7" s="19"/>
      <c r="AF7" s="19"/>
      <c r="AG7" s="20"/>
      <c r="AH7" s="20"/>
      <c r="AI7" s="19"/>
      <c r="AJ7" s="21"/>
      <c r="AK7" s="21"/>
      <c r="AL7" s="21"/>
      <c r="AM7" s="21"/>
    </row>
    <row r="8" spans="1:39">
      <c r="A8" s="2"/>
      <c r="B8" s="2"/>
      <c r="C8" s="2"/>
      <c r="D8" s="2"/>
      <c r="E8" s="2"/>
      <c r="F8" s="2"/>
      <c r="G8" s="29"/>
      <c r="H8" s="18"/>
      <c r="I8" s="18"/>
      <c r="J8" s="2"/>
      <c r="K8" s="2"/>
      <c r="L8" s="19"/>
      <c r="M8" s="19"/>
      <c r="N8" s="19"/>
      <c r="O8" s="20"/>
      <c r="P8" s="19"/>
      <c r="Q8" s="21"/>
      <c r="R8" s="19"/>
      <c r="S8" s="19"/>
      <c r="T8" s="19"/>
      <c r="U8" s="19"/>
      <c r="V8" s="19"/>
      <c r="W8" s="20"/>
      <c r="X8" s="20"/>
      <c r="Y8" s="20"/>
      <c r="Z8" s="19"/>
      <c r="AA8" s="19"/>
      <c r="AB8" s="19"/>
      <c r="AC8" s="19"/>
      <c r="AD8" s="21"/>
      <c r="AE8" s="19"/>
      <c r="AF8" s="19"/>
      <c r="AG8" s="20"/>
      <c r="AH8" s="20"/>
      <c r="AI8" s="19"/>
      <c r="AJ8" s="21"/>
      <c r="AK8" s="21"/>
      <c r="AL8" s="21"/>
      <c r="AM8" s="21"/>
    </row>
    <row r="9" spans="1:39">
      <c r="A9" s="2"/>
      <c r="B9" s="2"/>
      <c r="C9" s="2"/>
      <c r="D9" s="2"/>
      <c r="E9" s="2"/>
      <c r="F9" s="2"/>
      <c r="G9" s="29"/>
      <c r="H9" s="18"/>
      <c r="I9" s="18"/>
      <c r="J9" s="2"/>
      <c r="K9" s="2"/>
      <c r="L9" s="19"/>
      <c r="M9" s="19"/>
      <c r="N9" s="19"/>
      <c r="O9" s="22"/>
      <c r="P9" s="19"/>
      <c r="Q9" s="21"/>
      <c r="R9" s="19"/>
      <c r="S9" s="19"/>
      <c r="T9" s="19"/>
      <c r="U9" s="19"/>
      <c r="V9" s="19"/>
      <c r="W9" s="19"/>
      <c r="X9" s="20"/>
      <c r="Y9" s="20"/>
      <c r="Z9" s="19"/>
      <c r="AA9" s="19"/>
      <c r="AB9" s="19"/>
      <c r="AC9" s="19"/>
      <c r="AD9" s="21"/>
      <c r="AE9" s="19"/>
      <c r="AF9" s="19"/>
      <c r="AG9" s="20"/>
      <c r="AH9" s="20"/>
      <c r="AI9" s="19"/>
      <c r="AJ9" s="21"/>
      <c r="AK9" s="21"/>
      <c r="AL9" s="21"/>
      <c r="AM9" s="21"/>
    </row>
    <row r="10" spans="1:39">
      <c r="A10" s="1"/>
      <c r="B10" s="1"/>
      <c r="C10" s="1"/>
      <c r="D10" s="1"/>
      <c r="E10" s="1"/>
      <c r="F10" s="1"/>
      <c r="G10" s="2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4" spans="1:39" ht="15.75">
      <c r="A14" s="56"/>
      <c r="B14" s="98"/>
      <c r="C14" s="98"/>
      <c r="D14" s="98"/>
      <c r="E14" s="98"/>
      <c r="F14" s="98"/>
      <c r="G14" s="99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</row>
    <row r="15" spans="1:39" ht="15.75">
      <c r="A15" s="98"/>
      <c r="B15" s="98"/>
      <c r="C15" s="98"/>
      <c r="D15" s="98"/>
      <c r="E15" s="98"/>
      <c r="F15" s="98"/>
      <c r="G15" s="99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</row>
    <row r="16" spans="1:39" ht="15.75">
      <c r="A16" s="69"/>
      <c r="B16" s="69"/>
      <c r="C16" s="69"/>
      <c r="D16" s="69"/>
      <c r="E16" s="69"/>
      <c r="F16" s="69"/>
      <c r="G16" s="70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422" t="s">
        <v>0</v>
      </c>
      <c r="AG16" s="422"/>
      <c r="AH16" s="422"/>
      <c r="AI16" s="422"/>
      <c r="AJ16" s="426"/>
      <c r="AK16" s="426"/>
      <c r="AL16" s="426"/>
      <c r="AM16" s="426"/>
    </row>
    <row r="17" spans="1:58" ht="15.75">
      <c r="A17" s="178" t="s">
        <v>1</v>
      </c>
      <c r="B17" s="178"/>
      <c r="C17" s="178"/>
      <c r="D17" s="69"/>
      <c r="E17" s="164" t="s">
        <v>135</v>
      </c>
      <c r="F17" s="164"/>
      <c r="G17" s="164"/>
      <c r="H17" s="164"/>
      <c r="I17" s="164"/>
      <c r="J17" s="164"/>
      <c r="K17" s="164"/>
      <c r="L17" s="160"/>
      <c r="M17" s="160"/>
      <c r="N17" s="160"/>
      <c r="O17" s="160"/>
      <c r="P17" s="160"/>
      <c r="Q17" s="160"/>
      <c r="R17" s="160"/>
      <c r="S17" s="160"/>
      <c r="T17" s="171"/>
      <c r="U17" s="170"/>
      <c r="V17" s="170"/>
      <c r="W17" s="170"/>
      <c r="X17" s="170"/>
      <c r="Y17" s="423" t="s">
        <v>2</v>
      </c>
      <c r="Z17" s="423"/>
      <c r="AA17" s="427" t="s">
        <v>3</v>
      </c>
      <c r="AB17" s="424"/>
      <c r="AC17" s="424"/>
      <c r="AD17" s="424"/>
      <c r="AE17" s="424"/>
      <c r="AF17" s="424"/>
      <c r="AG17" s="424"/>
      <c r="AH17" s="424"/>
      <c r="AI17" s="425"/>
      <c r="AJ17" s="72" t="s">
        <v>4</v>
      </c>
      <c r="AK17" s="72" t="s">
        <v>5</v>
      </c>
      <c r="AL17" s="72" t="s">
        <v>6</v>
      </c>
      <c r="AM17" s="72" t="s">
        <v>7</v>
      </c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</row>
    <row r="18" spans="1:58" ht="15.75">
      <c r="A18" s="178" t="s">
        <v>136</v>
      </c>
      <c r="B18" s="178"/>
      <c r="C18" s="178"/>
      <c r="D18" s="69"/>
      <c r="E18" s="73"/>
      <c r="F18" s="73"/>
      <c r="G18" s="177"/>
      <c r="H18" s="73"/>
      <c r="I18" s="73"/>
      <c r="J18" s="73"/>
      <c r="K18" s="73"/>
      <c r="L18" s="69"/>
      <c r="M18" s="69"/>
      <c r="N18" s="69"/>
      <c r="O18" s="171"/>
      <c r="P18" s="171"/>
      <c r="Q18" s="170"/>
      <c r="R18" s="170"/>
      <c r="S18" s="171"/>
      <c r="T18" s="171"/>
      <c r="U18" s="170"/>
      <c r="V18" s="170"/>
      <c r="W18" s="170"/>
      <c r="X18" s="170"/>
      <c r="Y18" s="423">
        <v>1</v>
      </c>
      <c r="Z18" s="423"/>
      <c r="AA18" s="424" t="s">
        <v>8</v>
      </c>
      <c r="AB18" s="424"/>
      <c r="AC18" s="424"/>
      <c r="AD18" s="424"/>
      <c r="AE18" s="424"/>
      <c r="AF18" s="424"/>
      <c r="AG18" s="424"/>
      <c r="AH18" s="424"/>
      <c r="AI18" s="425"/>
      <c r="AJ18" s="188"/>
      <c r="AK18" s="188">
        <v>4</v>
      </c>
      <c r="AL18" s="188">
        <v>5</v>
      </c>
      <c r="AM18" s="188">
        <f>SUM(AK18:AL18)</f>
        <v>9</v>
      </c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</row>
    <row r="19" spans="1:58" ht="15.75">
      <c r="A19" s="178" t="s">
        <v>137</v>
      </c>
      <c r="B19" s="178"/>
      <c r="C19" s="178"/>
      <c r="D19" s="69"/>
      <c r="E19" s="164" t="s">
        <v>9</v>
      </c>
      <c r="F19" s="164"/>
      <c r="G19" s="164"/>
      <c r="H19" s="164"/>
      <c r="I19" s="164"/>
      <c r="J19" s="164"/>
      <c r="K19" s="164"/>
      <c r="L19" s="69"/>
      <c r="M19" s="69"/>
      <c r="N19" s="69"/>
      <c r="O19" s="171"/>
      <c r="P19" s="171"/>
      <c r="Q19" s="170"/>
      <c r="R19" s="170"/>
      <c r="S19" s="171"/>
      <c r="T19" s="171"/>
      <c r="U19" s="170"/>
      <c r="V19" s="170"/>
      <c r="W19" s="170"/>
      <c r="X19" s="170"/>
      <c r="Y19" s="423">
        <v>2</v>
      </c>
      <c r="Z19" s="423"/>
      <c r="AA19" s="424" t="s">
        <v>10</v>
      </c>
      <c r="AB19" s="424"/>
      <c r="AC19" s="424"/>
      <c r="AD19" s="424"/>
      <c r="AE19" s="424"/>
      <c r="AF19" s="424"/>
      <c r="AG19" s="424"/>
      <c r="AH19" s="424"/>
      <c r="AI19" s="425"/>
      <c r="AJ19" s="188"/>
      <c r="AK19" s="188">
        <v>3</v>
      </c>
      <c r="AL19" s="188">
        <v>3</v>
      </c>
      <c r="AM19" s="188">
        <f t="shared" ref="AM19" si="0">SUM(AK19:AL19)</f>
        <v>6</v>
      </c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</row>
    <row r="20" spans="1:58" ht="15.75">
      <c r="A20" s="170" t="s">
        <v>138</v>
      </c>
      <c r="B20" s="170"/>
      <c r="C20" s="170"/>
      <c r="D20" s="69"/>
      <c r="E20" s="164" t="s">
        <v>145</v>
      </c>
      <c r="F20" s="164"/>
      <c r="G20" s="164"/>
      <c r="H20" s="164"/>
      <c r="I20" s="164"/>
      <c r="J20" s="164"/>
      <c r="K20" s="164"/>
      <c r="L20" s="69"/>
      <c r="M20" s="69"/>
      <c r="N20" s="69"/>
      <c r="O20" s="171"/>
      <c r="P20" s="171"/>
      <c r="Q20" s="170"/>
      <c r="R20" s="170"/>
      <c r="S20" s="171"/>
      <c r="T20" s="171"/>
      <c r="U20" s="170"/>
      <c r="V20" s="170"/>
      <c r="W20" s="170"/>
      <c r="X20" s="170"/>
      <c r="Y20" s="423">
        <v>3</v>
      </c>
      <c r="Z20" s="423"/>
      <c r="AA20" s="424" t="s">
        <v>11</v>
      </c>
      <c r="AB20" s="424"/>
      <c r="AC20" s="424"/>
      <c r="AD20" s="424"/>
      <c r="AE20" s="424"/>
      <c r="AF20" s="424"/>
      <c r="AG20" s="424"/>
      <c r="AH20" s="424"/>
      <c r="AI20" s="425"/>
      <c r="AJ20" s="188">
        <v>24</v>
      </c>
      <c r="AK20" s="188">
        <v>86</v>
      </c>
      <c r="AL20" s="188">
        <v>107</v>
      </c>
      <c r="AM20" s="188">
        <v>193</v>
      </c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</row>
    <row r="21" spans="1:58" ht="15.75">
      <c r="A21" s="170" t="s">
        <v>139</v>
      </c>
      <c r="B21" s="170"/>
      <c r="C21" s="170"/>
      <c r="D21" s="69"/>
      <c r="E21" s="73" t="s">
        <v>140</v>
      </c>
      <c r="F21" s="73"/>
      <c r="G21" s="177"/>
      <c r="H21" s="73"/>
      <c r="I21" s="73"/>
      <c r="J21" s="73"/>
      <c r="K21" s="73"/>
      <c r="L21" s="69"/>
      <c r="M21" s="69"/>
      <c r="N21" s="69"/>
      <c r="O21" s="171"/>
      <c r="P21" s="171"/>
      <c r="Q21" s="170"/>
      <c r="R21" s="170"/>
      <c r="S21" s="171"/>
      <c r="T21" s="171"/>
      <c r="U21" s="170"/>
      <c r="V21" s="170"/>
      <c r="W21" s="170"/>
      <c r="X21" s="170"/>
      <c r="Y21" s="423">
        <v>4</v>
      </c>
      <c r="Z21" s="423"/>
      <c r="AA21" s="424" t="s">
        <v>12</v>
      </c>
      <c r="AB21" s="424"/>
      <c r="AC21" s="424"/>
      <c r="AD21" s="424"/>
      <c r="AE21" s="424"/>
      <c r="AF21" s="424"/>
      <c r="AG21" s="424"/>
      <c r="AH21" s="424"/>
      <c r="AI21" s="425"/>
      <c r="AJ21" s="188"/>
      <c r="AK21" s="188">
        <v>71</v>
      </c>
      <c r="AL21" s="188">
        <v>96</v>
      </c>
      <c r="AM21" s="188">
        <f t="shared" ref="AM21:AM29" si="1">SUM(AK21:AL21)</f>
        <v>167</v>
      </c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</row>
    <row r="22" spans="1:58" ht="15.75">
      <c r="A22" s="69" t="s">
        <v>141</v>
      </c>
      <c r="B22" s="69"/>
      <c r="C22" s="69"/>
      <c r="D22" s="69"/>
      <c r="E22" s="164" t="s">
        <v>142</v>
      </c>
      <c r="F22" s="164"/>
      <c r="G22" s="164"/>
      <c r="H22" s="164"/>
      <c r="I22" s="164"/>
      <c r="J22" s="164"/>
      <c r="K22" s="164"/>
      <c r="L22" s="69"/>
      <c r="M22" s="69"/>
      <c r="N22" s="69"/>
      <c r="O22" s="171"/>
      <c r="P22" s="171"/>
      <c r="Q22" s="170"/>
      <c r="R22" s="170"/>
      <c r="S22" s="171"/>
      <c r="T22" s="171"/>
      <c r="U22" s="170"/>
      <c r="V22" s="170"/>
      <c r="W22" s="170"/>
      <c r="X22" s="170"/>
      <c r="Y22" s="423">
        <v>5</v>
      </c>
      <c r="Z22" s="423"/>
      <c r="AA22" s="424" t="s">
        <v>13</v>
      </c>
      <c r="AB22" s="424"/>
      <c r="AC22" s="424"/>
      <c r="AD22" s="424"/>
      <c r="AE22" s="424"/>
      <c r="AF22" s="424"/>
      <c r="AG22" s="424"/>
      <c r="AH22" s="424"/>
      <c r="AI22" s="425"/>
      <c r="AJ22" s="188"/>
      <c r="AK22" s="188">
        <f>AK23+AK26+AK27</f>
        <v>15</v>
      </c>
      <c r="AL22" s="188">
        <v>11</v>
      </c>
      <c r="AM22" s="188">
        <f t="shared" si="1"/>
        <v>26</v>
      </c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</row>
    <row r="23" spans="1:58" ht="15.75">
      <c r="A23" s="69" t="s">
        <v>143</v>
      </c>
      <c r="B23" s="69"/>
      <c r="C23" s="69"/>
      <c r="D23" s="69"/>
      <c r="E23" s="73" t="s">
        <v>144</v>
      </c>
      <c r="F23" s="73"/>
      <c r="G23" s="177"/>
      <c r="H23" s="73"/>
      <c r="I23" s="73"/>
      <c r="J23" s="73"/>
      <c r="K23" s="73"/>
      <c r="L23" s="69"/>
      <c r="M23" s="69"/>
      <c r="N23" s="69"/>
      <c r="O23" s="171"/>
      <c r="P23" s="171"/>
      <c r="Q23" s="170"/>
      <c r="R23" s="170"/>
      <c r="S23" s="171"/>
      <c r="T23" s="171"/>
      <c r="U23" s="170"/>
      <c r="V23" s="170"/>
      <c r="W23" s="170"/>
      <c r="X23" s="170"/>
      <c r="Y23" s="423">
        <v>6</v>
      </c>
      <c r="Z23" s="423"/>
      <c r="AA23" s="424" t="s">
        <v>14</v>
      </c>
      <c r="AB23" s="424"/>
      <c r="AC23" s="424"/>
      <c r="AD23" s="424"/>
      <c r="AE23" s="424"/>
      <c r="AF23" s="424"/>
      <c r="AG23" s="424"/>
      <c r="AH23" s="424"/>
      <c r="AI23" s="425"/>
      <c r="AJ23" s="188"/>
      <c r="AK23" s="188">
        <v>8</v>
      </c>
      <c r="AL23" s="188">
        <v>0</v>
      </c>
      <c r="AM23" s="188">
        <f t="shared" si="1"/>
        <v>8</v>
      </c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</row>
    <row r="24" spans="1:58" ht="15.75">
      <c r="A24" s="69"/>
      <c r="B24" s="69"/>
      <c r="C24" s="69"/>
      <c r="D24" s="69"/>
      <c r="E24" s="69"/>
      <c r="F24" s="69"/>
      <c r="G24" s="70"/>
      <c r="H24" s="69"/>
      <c r="I24" s="69"/>
      <c r="J24" s="69"/>
      <c r="K24" s="69"/>
      <c r="L24" s="69"/>
      <c r="M24" s="69"/>
      <c r="N24" s="69"/>
      <c r="O24" s="171"/>
      <c r="P24" s="171"/>
      <c r="Q24" s="170"/>
      <c r="R24" s="170"/>
      <c r="S24" s="171"/>
      <c r="T24" s="171"/>
      <c r="U24" s="170"/>
      <c r="V24" s="170"/>
      <c r="W24" s="170"/>
      <c r="X24" s="170"/>
      <c r="Y24" s="423">
        <v>7</v>
      </c>
      <c r="Z24" s="423"/>
      <c r="AA24" s="424" t="s">
        <v>15</v>
      </c>
      <c r="AB24" s="424"/>
      <c r="AC24" s="424"/>
      <c r="AD24" s="424"/>
      <c r="AE24" s="424"/>
      <c r="AF24" s="424"/>
      <c r="AG24" s="424"/>
      <c r="AH24" s="424"/>
      <c r="AI24" s="425"/>
      <c r="AJ24" s="188"/>
      <c r="AK24" s="188"/>
      <c r="AL24" s="188">
        <v>0</v>
      </c>
      <c r="AM24" s="188">
        <f t="shared" si="1"/>
        <v>0</v>
      </c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</row>
    <row r="25" spans="1:58" ht="15.75">
      <c r="A25" s="69"/>
      <c r="B25" s="69"/>
      <c r="C25" s="69"/>
      <c r="D25" s="69"/>
      <c r="E25" s="69"/>
      <c r="F25" s="69"/>
      <c r="G25" s="70"/>
      <c r="H25" s="69"/>
      <c r="I25" s="69"/>
      <c r="J25" s="69"/>
      <c r="K25" s="70"/>
      <c r="L25" s="69"/>
      <c r="M25" s="69"/>
      <c r="N25" s="69"/>
      <c r="O25" s="74"/>
      <c r="P25" s="74"/>
      <c r="Q25" s="422"/>
      <c r="R25" s="422"/>
      <c r="S25" s="171"/>
      <c r="T25" s="171"/>
      <c r="U25" s="170"/>
      <c r="V25" s="170"/>
      <c r="W25" s="170"/>
      <c r="X25" s="170"/>
      <c r="Y25" s="423">
        <v>8</v>
      </c>
      <c r="Z25" s="423"/>
      <c r="AA25" s="424" t="s">
        <v>16</v>
      </c>
      <c r="AB25" s="424"/>
      <c r="AC25" s="424"/>
      <c r="AD25" s="424"/>
      <c r="AE25" s="424"/>
      <c r="AF25" s="424"/>
      <c r="AG25" s="424"/>
      <c r="AH25" s="424"/>
      <c r="AI25" s="425"/>
      <c r="AJ25" s="188"/>
      <c r="AK25" s="188"/>
      <c r="AL25" s="188">
        <v>1</v>
      </c>
      <c r="AM25" s="188">
        <f t="shared" si="1"/>
        <v>1</v>
      </c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</row>
    <row r="26" spans="1:58" ht="15.75">
      <c r="A26" s="69"/>
      <c r="B26" s="69"/>
      <c r="C26" s="69"/>
      <c r="D26" s="69"/>
      <c r="E26" s="69"/>
      <c r="F26" s="69"/>
      <c r="G26" s="70"/>
      <c r="H26" s="69"/>
      <c r="I26" s="69"/>
      <c r="J26" s="69"/>
      <c r="K26" s="69"/>
      <c r="L26" s="69"/>
      <c r="M26" s="69"/>
      <c r="N26" s="69"/>
      <c r="O26" s="171"/>
      <c r="P26" s="171"/>
      <c r="Q26" s="422"/>
      <c r="R26" s="422"/>
      <c r="S26" s="171"/>
      <c r="T26" s="171"/>
      <c r="U26" s="170"/>
      <c r="V26" s="170"/>
      <c r="W26" s="170"/>
      <c r="X26" s="170"/>
      <c r="Y26" s="423">
        <v>9</v>
      </c>
      <c r="Z26" s="423"/>
      <c r="AA26" s="424" t="s">
        <v>17</v>
      </c>
      <c r="AB26" s="424"/>
      <c r="AC26" s="424"/>
      <c r="AD26" s="424"/>
      <c r="AE26" s="424"/>
      <c r="AF26" s="424"/>
      <c r="AG26" s="424"/>
      <c r="AH26" s="424"/>
      <c r="AI26" s="425"/>
      <c r="AJ26" s="188"/>
      <c r="AK26" s="188">
        <v>5</v>
      </c>
      <c r="AL26" s="188">
        <v>7</v>
      </c>
      <c r="AM26" s="188">
        <f t="shared" si="1"/>
        <v>12</v>
      </c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</row>
    <row r="27" spans="1:58" ht="15.75">
      <c r="A27" s="69"/>
      <c r="B27" s="69"/>
      <c r="C27" s="69"/>
      <c r="D27" s="69"/>
      <c r="E27" s="69"/>
      <c r="F27" s="69"/>
      <c r="G27" s="70"/>
      <c r="H27" s="69"/>
      <c r="I27" s="69"/>
      <c r="J27" s="69"/>
      <c r="K27" s="69"/>
      <c r="L27" s="69"/>
      <c r="M27" s="69"/>
      <c r="N27" s="69"/>
      <c r="O27" s="171"/>
      <c r="P27" s="171"/>
      <c r="Q27" s="171"/>
      <c r="R27" s="171"/>
      <c r="S27" s="171"/>
      <c r="T27" s="171"/>
      <c r="U27" s="170"/>
      <c r="V27" s="170"/>
      <c r="W27" s="170"/>
      <c r="X27" s="170"/>
      <c r="Y27" s="400">
        <v>10</v>
      </c>
      <c r="Z27" s="401"/>
      <c r="AA27" s="402" t="s">
        <v>18</v>
      </c>
      <c r="AB27" s="403"/>
      <c r="AC27" s="403"/>
      <c r="AD27" s="403"/>
      <c r="AE27" s="403"/>
      <c r="AF27" s="403"/>
      <c r="AG27" s="403"/>
      <c r="AH27" s="403"/>
      <c r="AI27" s="404"/>
      <c r="AJ27" s="75"/>
      <c r="AK27" s="75">
        <v>2</v>
      </c>
      <c r="AL27" s="75">
        <v>3</v>
      </c>
      <c r="AM27" s="188">
        <f t="shared" si="1"/>
        <v>5</v>
      </c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</row>
    <row r="28" spans="1:58" ht="15.75">
      <c r="A28" s="69"/>
      <c r="B28" s="69"/>
      <c r="C28" s="69"/>
      <c r="D28" s="69"/>
      <c r="E28" s="69"/>
      <c r="F28" s="69"/>
      <c r="G28" s="70"/>
      <c r="H28" s="69"/>
      <c r="I28" s="69"/>
      <c r="J28" s="69"/>
      <c r="K28" s="69"/>
      <c r="L28" s="69"/>
      <c r="M28" s="69"/>
      <c r="N28" s="69"/>
      <c r="O28" s="171"/>
      <c r="P28" s="171"/>
      <c r="Q28" s="171"/>
      <c r="R28" s="171"/>
      <c r="S28" s="171"/>
      <c r="T28" s="171"/>
      <c r="U28" s="170"/>
      <c r="V28" s="170"/>
      <c r="W28" s="170"/>
      <c r="X28" s="170"/>
      <c r="Y28" s="76">
        <v>11</v>
      </c>
      <c r="Z28" s="77"/>
      <c r="AA28" s="167" t="s">
        <v>92</v>
      </c>
      <c r="AB28" s="167"/>
      <c r="AC28" s="167"/>
      <c r="AD28" s="167"/>
      <c r="AE28" s="167"/>
      <c r="AF28" s="167"/>
      <c r="AG28" s="167"/>
      <c r="AH28" s="167"/>
      <c r="AI28" s="168"/>
      <c r="AJ28" s="166"/>
      <c r="AK28" s="188"/>
      <c r="AL28" s="188">
        <v>0</v>
      </c>
      <c r="AM28" s="188">
        <f t="shared" si="1"/>
        <v>0</v>
      </c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</row>
    <row r="29" spans="1:58" ht="15.75">
      <c r="A29" s="69"/>
      <c r="B29" s="69"/>
      <c r="C29" s="69"/>
      <c r="D29" s="69"/>
      <c r="E29" s="69"/>
      <c r="F29" s="69"/>
      <c r="G29" s="70"/>
      <c r="H29" s="69"/>
      <c r="I29" s="69"/>
      <c r="J29" s="69"/>
      <c r="K29" s="69"/>
      <c r="L29" s="69"/>
      <c r="M29" s="69"/>
      <c r="N29" s="69"/>
      <c r="O29" s="171"/>
      <c r="P29" s="171"/>
      <c r="Q29" s="171"/>
      <c r="R29" s="171"/>
      <c r="S29" s="171"/>
      <c r="T29" s="171"/>
      <c r="U29" s="170"/>
      <c r="V29" s="170"/>
      <c r="W29" s="170"/>
      <c r="X29" s="170"/>
      <c r="Y29" s="76">
        <v>12</v>
      </c>
      <c r="Z29" s="77"/>
      <c r="AA29" s="175" t="s">
        <v>93</v>
      </c>
      <c r="AB29" s="175"/>
      <c r="AC29" s="175"/>
      <c r="AD29" s="175"/>
      <c r="AE29" s="175"/>
      <c r="AF29" s="175"/>
      <c r="AG29" s="175"/>
      <c r="AH29" s="175"/>
      <c r="AI29" s="176"/>
      <c r="AJ29" s="166"/>
      <c r="AK29" s="188"/>
      <c r="AL29" s="188">
        <v>0</v>
      </c>
      <c r="AM29" s="188">
        <f t="shared" si="1"/>
        <v>0</v>
      </c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</row>
    <row r="30" spans="1:58" ht="15" customHeight="1">
      <c r="A30" s="3"/>
      <c r="B30" s="3"/>
      <c r="C30" s="3"/>
      <c r="D30" s="3"/>
      <c r="E30" s="3"/>
      <c r="F30" s="3"/>
      <c r="G30" s="23"/>
      <c r="H30" s="3"/>
      <c r="I30" s="3"/>
      <c r="J30" s="3"/>
      <c r="K30" s="3"/>
      <c r="L30" s="3"/>
      <c r="M30" s="3"/>
      <c r="N30" s="4"/>
      <c r="O30" s="189"/>
      <c r="P30" s="189"/>
      <c r="Q30" s="6"/>
      <c r="R30" s="6"/>
      <c r="S30" s="6"/>
      <c r="T30" s="6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/>
      <c r="AK30" s="8"/>
      <c r="AL30" s="8"/>
      <c r="AM30" s="8"/>
      <c r="AN30" s="377" t="s">
        <v>116</v>
      </c>
      <c r="AO30" s="378"/>
      <c r="AP30" s="378"/>
      <c r="AQ30" s="378"/>
      <c r="AR30" s="378"/>
      <c r="AS30" s="378"/>
      <c r="AT30" s="378"/>
      <c r="AU30" s="379"/>
      <c r="AV30" s="377" t="s">
        <v>117</v>
      </c>
      <c r="AW30" s="378"/>
      <c r="AX30" s="378"/>
      <c r="AY30" s="378"/>
      <c r="AZ30" s="378"/>
      <c r="BA30" s="378"/>
      <c r="BB30" s="378"/>
      <c r="BC30" s="379"/>
      <c r="BD30" s="374" t="s">
        <v>118</v>
      </c>
      <c r="BE30" s="231"/>
      <c r="BF30" s="374" t="s">
        <v>119</v>
      </c>
    </row>
    <row r="31" spans="1:58" ht="15" customHeight="1">
      <c r="A31" s="409" t="s">
        <v>2</v>
      </c>
      <c r="B31" s="412" t="s">
        <v>19</v>
      </c>
      <c r="C31" s="414" t="s">
        <v>20</v>
      </c>
      <c r="D31" s="414" t="s">
        <v>21</v>
      </c>
      <c r="E31" s="414" t="s">
        <v>22</v>
      </c>
      <c r="F31" s="417" t="s">
        <v>23</v>
      </c>
      <c r="G31" s="417" t="s">
        <v>24</v>
      </c>
      <c r="H31" s="417" t="s">
        <v>25</v>
      </c>
      <c r="I31" s="380" t="s">
        <v>26</v>
      </c>
      <c r="J31" s="381"/>
      <c r="K31" s="381"/>
      <c r="L31" s="382"/>
      <c r="M31" s="380" t="s">
        <v>27</v>
      </c>
      <c r="N31" s="381"/>
      <c r="O31" s="381"/>
      <c r="P31" s="382"/>
      <c r="Q31" s="380" t="s">
        <v>28</v>
      </c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2"/>
      <c r="AC31" s="391" t="s">
        <v>29</v>
      </c>
      <c r="AD31" s="421" t="s">
        <v>30</v>
      </c>
      <c r="AE31" s="421"/>
      <c r="AF31" s="421"/>
      <c r="AG31" s="421"/>
      <c r="AH31" s="421"/>
      <c r="AI31" s="421"/>
      <c r="AJ31" s="407" t="s">
        <v>31</v>
      </c>
      <c r="AK31" s="391" t="s">
        <v>32</v>
      </c>
      <c r="AL31" s="391" t="s">
        <v>33</v>
      </c>
      <c r="AM31" s="394" t="s">
        <v>34</v>
      </c>
      <c r="AN31" s="380" t="s">
        <v>26</v>
      </c>
      <c r="AO31" s="381"/>
      <c r="AP31" s="381"/>
      <c r="AQ31" s="382"/>
      <c r="AR31" s="380" t="s">
        <v>27</v>
      </c>
      <c r="AS31" s="381"/>
      <c r="AT31" s="381"/>
      <c r="AU31" s="382"/>
      <c r="AV31" s="380" t="s">
        <v>26</v>
      </c>
      <c r="AW31" s="381"/>
      <c r="AX31" s="381"/>
      <c r="AY31" s="382"/>
      <c r="AZ31" s="380" t="s">
        <v>27</v>
      </c>
      <c r="BA31" s="381"/>
      <c r="BB31" s="381"/>
      <c r="BC31" s="382"/>
      <c r="BD31" s="375"/>
      <c r="BE31" s="232"/>
      <c r="BF31" s="375"/>
    </row>
    <row r="32" spans="1:58">
      <c r="A32" s="410"/>
      <c r="B32" s="413"/>
      <c r="C32" s="415"/>
      <c r="D32" s="415"/>
      <c r="E32" s="415"/>
      <c r="F32" s="417"/>
      <c r="G32" s="417"/>
      <c r="H32" s="417"/>
      <c r="I32" s="383"/>
      <c r="J32" s="384"/>
      <c r="K32" s="384"/>
      <c r="L32" s="385"/>
      <c r="M32" s="383"/>
      <c r="N32" s="384"/>
      <c r="O32" s="384"/>
      <c r="P32" s="385"/>
      <c r="Q32" s="418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20"/>
      <c r="AC32" s="392"/>
      <c r="AD32" s="397" t="s">
        <v>35</v>
      </c>
      <c r="AE32" s="397" t="s">
        <v>36</v>
      </c>
      <c r="AF32" s="397" t="s">
        <v>37</v>
      </c>
      <c r="AG32" s="397" t="s">
        <v>38</v>
      </c>
      <c r="AH32" s="398" t="s">
        <v>113</v>
      </c>
      <c r="AI32" s="399"/>
      <c r="AJ32" s="408"/>
      <c r="AK32" s="392"/>
      <c r="AL32" s="392"/>
      <c r="AM32" s="395"/>
      <c r="AN32" s="383"/>
      <c r="AO32" s="384"/>
      <c r="AP32" s="384"/>
      <c r="AQ32" s="385"/>
      <c r="AR32" s="383"/>
      <c r="AS32" s="384"/>
      <c r="AT32" s="384"/>
      <c r="AU32" s="385"/>
      <c r="AV32" s="383"/>
      <c r="AW32" s="384"/>
      <c r="AX32" s="384"/>
      <c r="AY32" s="385"/>
      <c r="AZ32" s="383"/>
      <c r="BA32" s="384"/>
      <c r="BB32" s="384"/>
      <c r="BC32" s="385"/>
      <c r="BD32" s="375"/>
      <c r="BE32" s="232"/>
      <c r="BF32" s="375"/>
    </row>
    <row r="33" spans="1:62" ht="27.6" customHeight="1">
      <c r="A33" s="410"/>
      <c r="B33" s="413"/>
      <c r="C33" s="415"/>
      <c r="D33" s="415"/>
      <c r="E33" s="415"/>
      <c r="F33" s="417"/>
      <c r="G33" s="417"/>
      <c r="H33" s="417"/>
      <c r="I33" s="386" t="s">
        <v>4</v>
      </c>
      <c r="J33" s="388" t="s">
        <v>5</v>
      </c>
      <c r="K33" s="388" t="s">
        <v>6</v>
      </c>
      <c r="L33" s="388" t="s">
        <v>40</v>
      </c>
      <c r="M33" s="386" t="s">
        <v>4</v>
      </c>
      <c r="N33" s="387" t="s">
        <v>5</v>
      </c>
      <c r="O33" s="387" t="s">
        <v>6</v>
      </c>
      <c r="P33" s="387" t="s">
        <v>40</v>
      </c>
      <c r="Q33" s="405" t="s">
        <v>41</v>
      </c>
      <c r="R33" s="406"/>
      <c r="S33" s="405" t="s">
        <v>42</v>
      </c>
      <c r="T33" s="406"/>
      <c r="U33" s="405" t="s">
        <v>43</v>
      </c>
      <c r="V33" s="406"/>
      <c r="W33" s="405" t="s">
        <v>44</v>
      </c>
      <c r="X33" s="406"/>
      <c r="Y33" s="405" t="s">
        <v>45</v>
      </c>
      <c r="Z33" s="406"/>
      <c r="AA33" s="405" t="s">
        <v>46</v>
      </c>
      <c r="AB33" s="406"/>
      <c r="AC33" s="392"/>
      <c r="AD33" s="397"/>
      <c r="AE33" s="397"/>
      <c r="AF33" s="397"/>
      <c r="AG33" s="397"/>
      <c r="AH33" s="397" t="s">
        <v>114</v>
      </c>
      <c r="AI33" s="397" t="s">
        <v>47</v>
      </c>
      <c r="AJ33" s="408"/>
      <c r="AK33" s="392"/>
      <c r="AL33" s="392"/>
      <c r="AM33" s="395"/>
      <c r="AN33" s="386" t="s">
        <v>4</v>
      </c>
      <c r="AO33" s="388" t="s">
        <v>5</v>
      </c>
      <c r="AP33" s="388" t="s">
        <v>6</v>
      </c>
      <c r="AQ33" s="388" t="s">
        <v>40</v>
      </c>
      <c r="AR33" s="386" t="s">
        <v>4</v>
      </c>
      <c r="AS33" s="387" t="s">
        <v>5</v>
      </c>
      <c r="AT33" s="387" t="s">
        <v>6</v>
      </c>
      <c r="AU33" s="389" t="s">
        <v>118</v>
      </c>
      <c r="AV33" s="386" t="s">
        <v>4</v>
      </c>
      <c r="AW33" s="388" t="s">
        <v>5</v>
      </c>
      <c r="AX33" s="388" t="s">
        <v>6</v>
      </c>
      <c r="AY33" s="388" t="s">
        <v>40</v>
      </c>
      <c r="AZ33" s="386" t="s">
        <v>4</v>
      </c>
      <c r="BA33" s="387" t="s">
        <v>5</v>
      </c>
      <c r="BB33" s="387" t="s">
        <v>6</v>
      </c>
      <c r="BC33" s="387" t="s">
        <v>40</v>
      </c>
      <c r="BD33" s="375"/>
      <c r="BE33" s="232"/>
      <c r="BF33" s="375"/>
    </row>
    <row r="34" spans="1:62" ht="63">
      <c r="A34" s="411"/>
      <c r="B34" s="413"/>
      <c r="C34" s="416"/>
      <c r="D34" s="416"/>
      <c r="E34" s="416"/>
      <c r="F34" s="417"/>
      <c r="G34" s="417"/>
      <c r="H34" s="417"/>
      <c r="I34" s="387"/>
      <c r="J34" s="388"/>
      <c r="K34" s="388"/>
      <c r="L34" s="388"/>
      <c r="M34" s="387"/>
      <c r="N34" s="388"/>
      <c r="O34" s="388"/>
      <c r="P34" s="388"/>
      <c r="Q34" s="30" t="s">
        <v>48</v>
      </c>
      <c r="R34" s="30" t="s">
        <v>49</v>
      </c>
      <c r="S34" s="30" t="s">
        <v>48</v>
      </c>
      <c r="T34" s="30" t="s">
        <v>49</v>
      </c>
      <c r="U34" s="30" t="s">
        <v>48</v>
      </c>
      <c r="V34" s="30" t="s">
        <v>49</v>
      </c>
      <c r="W34" s="30" t="s">
        <v>48</v>
      </c>
      <c r="X34" s="30" t="s">
        <v>49</v>
      </c>
      <c r="Y34" s="30" t="s">
        <v>48</v>
      </c>
      <c r="Z34" s="30" t="s">
        <v>49</v>
      </c>
      <c r="AA34" s="30" t="s">
        <v>48</v>
      </c>
      <c r="AB34" s="30" t="s">
        <v>49</v>
      </c>
      <c r="AC34" s="393"/>
      <c r="AD34" s="397"/>
      <c r="AE34" s="397"/>
      <c r="AF34" s="397"/>
      <c r="AG34" s="397"/>
      <c r="AH34" s="397"/>
      <c r="AI34" s="397"/>
      <c r="AJ34" s="408"/>
      <c r="AK34" s="393"/>
      <c r="AL34" s="393"/>
      <c r="AM34" s="396"/>
      <c r="AN34" s="387"/>
      <c r="AO34" s="388"/>
      <c r="AP34" s="388"/>
      <c r="AQ34" s="388"/>
      <c r="AR34" s="387"/>
      <c r="AS34" s="388"/>
      <c r="AT34" s="388"/>
      <c r="AU34" s="390"/>
      <c r="AV34" s="387"/>
      <c r="AW34" s="388"/>
      <c r="AX34" s="388"/>
      <c r="AY34" s="388"/>
      <c r="AZ34" s="387"/>
      <c r="BA34" s="388"/>
      <c r="BB34" s="388"/>
      <c r="BC34" s="388"/>
      <c r="BD34" s="376"/>
      <c r="BE34" s="233"/>
      <c r="BF34" s="376"/>
    </row>
    <row r="35" spans="1:62" s="113" customFormat="1" ht="63">
      <c r="A35" s="169">
        <v>1</v>
      </c>
      <c r="B35" s="79" t="s">
        <v>50</v>
      </c>
      <c r="C35" s="79" t="s">
        <v>51</v>
      </c>
      <c r="D35" s="180" t="s">
        <v>99</v>
      </c>
      <c r="E35" s="180" t="s">
        <v>100</v>
      </c>
      <c r="F35" s="79" t="s">
        <v>178</v>
      </c>
      <c r="G35" s="79">
        <v>21.9</v>
      </c>
      <c r="H35" s="132">
        <v>95564</v>
      </c>
      <c r="I35" s="181"/>
      <c r="J35" s="240"/>
      <c r="K35" s="182"/>
      <c r="L35" s="182"/>
      <c r="M35" s="84"/>
      <c r="N35" s="80"/>
      <c r="O35" s="80"/>
      <c r="P35" s="182"/>
      <c r="Q35" s="78"/>
      <c r="R35" s="78"/>
      <c r="S35" s="133"/>
      <c r="T35" s="185"/>
      <c r="U35" s="78"/>
      <c r="V35" s="78"/>
      <c r="W35" s="78"/>
      <c r="X35" s="78"/>
      <c r="Y35" s="78"/>
      <c r="Z35" s="78"/>
      <c r="AA35" s="78"/>
      <c r="AB35" s="78"/>
      <c r="AC35" s="81"/>
      <c r="AD35" s="183"/>
      <c r="AE35" s="186"/>
      <c r="AF35" s="183"/>
      <c r="AG35" s="184"/>
      <c r="AH35" s="183"/>
      <c r="AI35" s="184"/>
      <c r="AJ35" s="172"/>
      <c r="AK35" s="165"/>
      <c r="AL35" s="81"/>
      <c r="AM35" s="81"/>
      <c r="AN35" s="181"/>
      <c r="AO35" s="240"/>
      <c r="AP35" s="182"/>
      <c r="AQ35" s="182"/>
      <c r="AR35" s="181"/>
      <c r="AS35" s="80"/>
      <c r="AT35" s="80"/>
      <c r="AU35" s="185"/>
      <c r="AV35" s="181"/>
      <c r="AW35" s="182"/>
      <c r="AX35" s="182"/>
      <c r="AY35" s="182"/>
      <c r="AZ35" s="181"/>
      <c r="BA35" s="80"/>
      <c r="BB35" s="80"/>
      <c r="BC35" s="182"/>
      <c r="BD35" s="200"/>
      <c r="BE35" s="200"/>
      <c r="BF35" s="104"/>
      <c r="BG35" s="107"/>
      <c r="BH35" s="107"/>
      <c r="BI35" s="107"/>
      <c r="BJ35" s="107"/>
    </row>
    <row r="36" spans="1:62" s="113" customFormat="1" ht="63">
      <c r="A36" s="127">
        <v>2</v>
      </c>
      <c r="B36" s="79" t="s">
        <v>50</v>
      </c>
      <c r="C36" s="79" t="s">
        <v>60</v>
      </c>
      <c r="D36" s="79" t="s">
        <v>52</v>
      </c>
      <c r="E36" s="79" t="s">
        <v>101</v>
      </c>
      <c r="F36" s="79" t="s">
        <v>179</v>
      </c>
      <c r="G36" s="79">
        <v>21.9</v>
      </c>
      <c r="H36" s="132">
        <v>113261</v>
      </c>
      <c r="I36" s="188"/>
      <c r="J36" s="81"/>
      <c r="K36" s="188"/>
      <c r="L36" s="188"/>
      <c r="M36" s="84"/>
      <c r="N36" s="80"/>
      <c r="O36" s="80"/>
      <c r="P36" s="80"/>
      <c r="Q36" s="187"/>
      <c r="R36" s="187"/>
      <c r="S36" s="187"/>
      <c r="T36" s="187"/>
      <c r="U36" s="188"/>
      <c r="V36" s="80"/>
      <c r="W36" s="80"/>
      <c r="X36" s="80"/>
      <c r="Y36" s="188"/>
      <c r="Z36" s="80"/>
      <c r="AA36" s="80"/>
      <c r="AB36" s="80"/>
      <c r="AC36" s="81"/>
      <c r="AD36" s="81"/>
      <c r="AE36" s="81"/>
      <c r="AF36" s="81"/>
      <c r="AG36" s="81"/>
      <c r="AH36" s="188"/>
      <c r="AI36" s="184"/>
      <c r="AJ36" s="81"/>
      <c r="AK36" s="81"/>
      <c r="AL36" s="81"/>
      <c r="AM36" s="81"/>
      <c r="AN36" s="188"/>
      <c r="AO36" s="81"/>
      <c r="AP36" s="188"/>
      <c r="AQ36" s="188"/>
      <c r="AR36" s="188"/>
      <c r="AS36" s="80"/>
      <c r="AT36" s="80"/>
      <c r="AU36" s="185"/>
      <c r="AV36" s="188"/>
      <c r="AW36" s="81"/>
      <c r="AX36" s="188"/>
      <c r="AY36" s="188"/>
      <c r="AZ36" s="188"/>
      <c r="BA36" s="80"/>
      <c r="BB36" s="80"/>
      <c r="BC36" s="80"/>
      <c r="BD36" s="200"/>
      <c r="BE36" s="200"/>
      <c r="BF36" s="104"/>
      <c r="BG36" s="107"/>
      <c r="BH36" s="107"/>
      <c r="BI36" s="107"/>
      <c r="BJ36" s="107"/>
    </row>
    <row r="37" spans="1:62" s="113" customFormat="1" ht="36" customHeight="1">
      <c r="A37" s="179">
        <v>3</v>
      </c>
      <c r="B37" s="82" t="s">
        <v>54</v>
      </c>
      <c r="C37" s="79" t="s">
        <v>55</v>
      </c>
      <c r="D37" s="79" t="s">
        <v>56</v>
      </c>
      <c r="E37" s="79" t="s">
        <v>57</v>
      </c>
      <c r="F37" s="79" t="s">
        <v>123</v>
      </c>
      <c r="G37" s="174">
        <v>25.9</v>
      </c>
      <c r="H37" s="188">
        <v>114146</v>
      </c>
      <c r="I37" s="188"/>
      <c r="J37" s="83"/>
      <c r="K37" s="84"/>
      <c r="L37" s="84"/>
      <c r="M37" s="84"/>
      <c r="N37" s="80"/>
      <c r="O37" s="80"/>
      <c r="P37" s="80"/>
      <c r="Q37" s="187"/>
      <c r="R37" s="187"/>
      <c r="S37" s="187"/>
      <c r="T37" s="187"/>
      <c r="U37" s="188"/>
      <c r="V37" s="80"/>
      <c r="W37" s="188"/>
      <c r="X37" s="149"/>
      <c r="Y37" s="188"/>
      <c r="Z37" s="80"/>
      <c r="AA37" s="80"/>
      <c r="AB37" s="80"/>
      <c r="AC37" s="81"/>
      <c r="AD37" s="81"/>
      <c r="AE37" s="81"/>
      <c r="AF37" s="81"/>
      <c r="AG37" s="81"/>
      <c r="AH37" s="188"/>
      <c r="AI37" s="184"/>
      <c r="AJ37" s="81"/>
      <c r="AK37" s="81"/>
      <c r="AL37" s="81"/>
      <c r="AM37" s="81"/>
      <c r="AN37" s="134"/>
      <c r="AO37" s="134"/>
      <c r="AP37" s="134"/>
      <c r="AQ37" s="134"/>
      <c r="AR37" s="134"/>
      <c r="AS37" s="80"/>
      <c r="AT37" s="80"/>
      <c r="AU37" s="185"/>
      <c r="AV37" s="134"/>
      <c r="AW37" s="134"/>
      <c r="AX37" s="134"/>
      <c r="AY37" s="134"/>
      <c r="AZ37" s="134"/>
      <c r="BA37" s="134"/>
      <c r="BB37" s="134"/>
      <c r="BC37" s="134"/>
      <c r="BD37" s="200"/>
      <c r="BE37" s="200"/>
      <c r="BF37" s="104"/>
      <c r="BG37" s="107"/>
      <c r="BH37" s="107"/>
      <c r="BI37" s="107"/>
      <c r="BJ37" s="107"/>
    </row>
    <row r="38" spans="1:62" s="113" customFormat="1" ht="36" customHeight="1">
      <c r="A38" s="239"/>
      <c r="B38" s="82" t="s">
        <v>54</v>
      </c>
      <c r="C38" s="79" t="s">
        <v>124</v>
      </c>
      <c r="D38" s="79" t="s">
        <v>103</v>
      </c>
      <c r="E38" s="79" t="s">
        <v>57</v>
      </c>
      <c r="F38" s="79" t="s">
        <v>91</v>
      </c>
      <c r="G38" s="238">
        <v>25.9</v>
      </c>
      <c r="H38" s="118"/>
      <c r="I38" s="244"/>
      <c r="J38" s="83"/>
      <c r="K38" s="84"/>
      <c r="L38" s="84"/>
      <c r="M38" s="84"/>
      <c r="N38" s="80"/>
      <c r="O38" s="80"/>
      <c r="P38" s="80"/>
      <c r="Q38" s="243"/>
      <c r="R38" s="243"/>
      <c r="S38" s="243"/>
      <c r="T38" s="243"/>
      <c r="U38" s="244"/>
      <c r="V38" s="80"/>
      <c r="W38" s="244"/>
      <c r="X38" s="149"/>
      <c r="Y38" s="244"/>
      <c r="Z38" s="80"/>
      <c r="AA38" s="80"/>
      <c r="AB38" s="80"/>
      <c r="AC38" s="81"/>
      <c r="AD38" s="81"/>
      <c r="AE38" s="81"/>
      <c r="AF38" s="81"/>
      <c r="AG38" s="81"/>
      <c r="AH38" s="244"/>
      <c r="AI38" s="241"/>
      <c r="AJ38" s="81"/>
      <c r="AK38" s="81"/>
      <c r="AL38" s="81"/>
      <c r="AM38" s="81"/>
      <c r="AN38" s="134"/>
      <c r="AO38" s="134"/>
      <c r="AP38" s="134"/>
      <c r="AQ38" s="134"/>
      <c r="AR38" s="134"/>
      <c r="AS38" s="80"/>
      <c r="AT38" s="80"/>
      <c r="AU38" s="242"/>
      <c r="AV38" s="134"/>
      <c r="AW38" s="134"/>
      <c r="AX38" s="134"/>
      <c r="AY38" s="134"/>
      <c r="AZ38" s="134"/>
      <c r="BA38" s="134"/>
      <c r="BB38" s="134"/>
      <c r="BC38" s="134"/>
      <c r="BD38" s="200"/>
      <c r="BE38" s="200"/>
      <c r="BF38" s="104"/>
      <c r="BG38" s="107"/>
      <c r="BH38" s="107"/>
      <c r="BI38" s="107"/>
      <c r="BJ38" s="107"/>
    </row>
    <row r="39" spans="1:62" s="113" customFormat="1" ht="31.5">
      <c r="A39" s="128">
        <v>4</v>
      </c>
      <c r="B39" s="82" t="s">
        <v>54</v>
      </c>
      <c r="C39" s="79" t="s">
        <v>112</v>
      </c>
      <c r="D39" s="79" t="s">
        <v>56</v>
      </c>
      <c r="E39" s="79" t="s">
        <v>57</v>
      </c>
      <c r="F39" s="79" t="s">
        <v>91</v>
      </c>
      <c r="G39" s="174">
        <v>25.9</v>
      </c>
      <c r="H39" s="188">
        <v>82512</v>
      </c>
      <c r="I39" s="188"/>
      <c r="J39" s="83"/>
      <c r="K39" s="84"/>
      <c r="L39" s="84"/>
      <c r="M39" s="84"/>
      <c r="N39" s="80"/>
      <c r="O39" s="80"/>
      <c r="P39" s="80"/>
      <c r="Q39" s="187"/>
      <c r="R39" s="187"/>
      <c r="S39" s="187"/>
      <c r="T39" s="187"/>
      <c r="U39" s="188"/>
      <c r="V39" s="80"/>
      <c r="W39" s="188"/>
      <c r="X39" s="149"/>
      <c r="Y39" s="188"/>
      <c r="Z39" s="80"/>
      <c r="AA39" s="80"/>
      <c r="AB39" s="80"/>
      <c r="AC39" s="81"/>
      <c r="AD39" s="81"/>
      <c r="AE39" s="81"/>
      <c r="AF39" s="81"/>
      <c r="AG39" s="81"/>
      <c r="AH39" s="188"/>
      <c r="AI39" s="184"/>
      <c r="AJ39" s="81"/>
      <c r="AK39" s="81"/>
      <c r="AL39" s="81"/>
      <c r="AM39" s="81"/>
      <c r="AN39" s="134"/>
      <c r="AO39" s="134"/>
      <c r="AP39" s="134"/>
      <c r="AQ39" s="134"/>
      <c r="AR39" s="134"/>
      <c r="AS39" s="80"/>
      <c r="AT39" s="80"/>
      <c r="AU39" s="185"/>
      <c r="AV39" s="134"/>
      <c r="AW39" s="134"/>
      <c r="AX39" s="134"/>
      <c r="AY39" s="134"/>
      <c r="AZ39" s="134"/>
      <c r="BA39" s="134"/>
      <c r="BB39" s="134"/>
      <c r="BC39" s="134"/>
      <c r="BD39" s="200"/>
      <c r="BE39" s="200"/>
      <c r="BF39" s="104"/>
      <c r="BG39" s="107"/>
      <c r="BH39" s="107"/>
      <c r="BI39" s="107"/>
      <c r="BJ39" s="107"/>
    </row>
    <row r="40" spans="1:62" s="113" customFormat="1" ht="63">
      <c r="A40" s="179">
        <v>5</v>
      </c>
      <c r="B40" s="79" t="s">
        <v>59</v>
      </c>
      <c r="C40" s="79" t="s">
        <v>60</v>
      </c>
      <c r="D40" s="79" t="s">
        <v>61</v>
      </c>
      <c r="E40" s="79" t="s">
        <v>62</v>
      </c>
      <c r="F40" s="79" t="s">
        <v>53</v>
      </c>
      <c r="G40" s="174">
        <v>27</v>
      </c>
      <c r="H40" s="188">
        <v>115031</v>
      </c>
      <c r="I40" s="188"/>
      <c r="J40" s="84"/>
      <c r="K40" s="84"/>
      <c r="L40" s="84"/>
      <c r="M40" s="84"/>
      <c r="N40" s="80"/>
      <c r="O40" s="80"/>
      <c r="P40" s="80"/>
      <c r="Q40" s="187"/>
      <c r="R40" s="187"/>
      <c r="S40" s="187"/>
      <c r="T40" s="187"/>
      <c r="U40" s="188"/>
      <c r="V40" s="80"/>
      <c r="W40" s="188"/>
      <c r="X40" s="149"/>
      <c r="Y40" s="188"/>
      <c r="Z40" s="81"/>
      <c r="AA40" s="80"/>
      <c r="AB40" s="80"/>
      <c r="AC40" s="81"/>
      <c r="AD40" s="81"/>
      <c r="AE40" s="81"/>
      <c r="AF40" s="81"/>
      <c r="AG40" s="81"/>
      <c r="AH40" s="188"/>
      <c r="AI40" s="184"/>
      <c r="AJ40" s="81"/>
      <c r="AK40" s="81"/>
      <c r="AL40" s="81"/>
      <c r="AM40" s="81"/>
      <c r="AN40" s="134"/>
      <c r="AO40" s="134"/>
      <c r="AP40" s="134"/>
      <c r="AQ40" s="134"/>
      <c r="AR40" s="134"/>
      <c r="AS40" s="80"/>
      <c r="AT40" s="80"/>
      <c r="AU40" s="185"/>
      <c r="AV40" s="134"/>
      <c r="AW40" s="134"/>
      <c r="AX40" s="134"/>
      <c r="AY40" s="134"/>
      <c r="AZ40" s="134"/>
      <c r="BA40" s="134"/>
      <c r="BB40" s="134"/>
      <c r="BC40" s="134"/>
      <c r="BD40" s="200"/>
      <c r="BE40" s="200"/>
      <c r="BF40" s="104"/>
      <c r="BG40" s="107"/>
      <c r="BH40" s="107"/>
      <c r="BI40" s="107"/>
      <c r="BJ40" s="107"/>
    </row>
    <row r="41" spans="1:62" s="113" customFormat="1" ht="31.5">
      <c r="A41" s="128">
        <v>6</v>
      </c>
      <c r="B41" s="79" t="s">
        <v>59</v>
      </c>
      <c r="C41" s="79" t="s">
        <v>63</v>
      </c>
      <c r="D41" s="79" t="s">
        <v>61</v>
      </c>
      <c r="E41" s="79" t="s">
        <v>64</v>
      </c>
      <c r="F41" s="79" t="s">
        <v>111</v>
      </c>
      <c r="G41" s="174">
        <v>27</v>
      </c>
      <c r="H41" s="188">
        <v>114146</v>
      </c>
      <c r="I41" s="188"/>
      <c r="J41" s="84"/>
      <c r="K41" s="84"/>
      <c r="L41" s="84"/>
      <c r="M41" s="84"/>
      <c r="N41" s="80"/>
      <c r="O41" s="80"/>
      <c r="P41" s="80"/>
      <c r="Q41" s="187"/>
      <c r="R41" s="187"/>
      <c r="S41" s="187"/>
      <c r="T41" s="187"/>
      <c r="U41" s="188"/>
      <c r="V41" s="80"/>
      <c r="W41" s="188"/>
      <c r="X41" s="149"/>
      <c r="Y41" s="188"/>
      <c r="Z41" s="81"/>
      <c r="AA41" s="80"/>
      <c r="AB41" s="80"/>
      <c r="AC41" s="81"/>
      <c r="AD41" s="81"/>
      <c r="AE41" s="81"/>
      <c r="AF41" s="81"/>
      <c r="AG41" s="81"/>
      <c r="AH41" s="188"/>
      <c r="AI41" s="184"/>
      <c r="AJ41" s="81"/>
      <c r="AK41" s="81"/>
      <c r="AL41" s="81"/>
      <c r="AM41" s="81"/>
      <c r="AN41" s="134"/>
      <c r="AO41" s="134"/>
      <c r="AP41" s="134"/>
      <c r="AQ41" s="134"/>
      <c r="AR41" s="134"/>
      <c r="AS41" s="80"/>
      <c r="AT41" s="80"/>
      <c r="AU41" s="185"/>
      <c r="AV41" s="134"/>
      <c r="AW41" s="134"/>
      <c r="AX41" s="134"/>
      <c r="AY41" s="134"/>
      <c r="AZ41" s="134"/>
      <c r="BA41" s="134"/>
      <c r="BB41" s="134"/>
      <c r="BC41" s="134"/>
      <c r="BD41" s="200"/>
      <c r="BE41" s="200"/>
      <c r="BF41" s="104"/>
      <c r="BG41" s="107"/>
      <c r="BH41" s="107"/>
      <c r="BI41" s="107"/>
      <c r="BJ41" s="107"/>
    </row>
    <row r="42" spans="1:62" s="126" customFormat="1" ht="47.25">
      <c r="A42" s="169">
        <v>7</v>
      </c>
      <c r="B42" s="82" t="s">
        <v>65</v>
      </c>
      <c r="C42" s="79" t="s">
        <v>104</v>
      </c>
      <c r="D42" s="79" t="s">
        <v>66</v>
      </c>
      <c r="E42" s="79" t="s">
        <v>67</v>
      </c>
      <c r="F42" s="79" t="s">
        <v>146</v>
      </c>
      <c r="G42" s="174">
        <v>33.9</v>
      </c>
      <c r="H42" s="188">
        <v>115031</v>
      </c>
      <c r="I42" s="188"/>
      <c r="J42" s="81"/>
      <c r="K42" s="188"/>
      <c r="L42" s="188"/>
      <c r="M42" s="84"/>
      <c r="N42" s="80"/>
      <c r="O42" s="80"/>
      <c r="P42" s="80"/>
      <c r="Q42" s="187"/>
      <c r="R42" s="187"/>
      <c r="S42" s="187"/>
      <c r="T42" s="187"/>
      <c r="U42" s="188"/>
      <c r="V42" s="80"/>
      <c r="W42" s="188"/>
      <c r="X42" s="149"/>
      <c r="Y42" s="188"/>
      <c r="Z42" s="80"/>
      <c r="AA42" s="80"/>
      <c r="AB42" s="80"/>
      <c r="AC42" s="81"/>
      <c r="AD42" s="81"/>
      <c r="AE42" s="81"/>
      <c r="AF42" s="81"/>
      <c r="AG42" s="81"/>
      <c r="AH42" s="188"/>
      <c r="AI42" s="184"/>
      <c r="AJ42" s="81"/>
      <c r="AK42" s="81"/>
      <c r="AL42" s="81"/>
      <c r="AM42" s="81"/>
      <c r="AN42" s="188"/>
      <c r="AO42" s="81"/>
      <c r="AP42" s="188"/>
      <c r="AQ42" s="188"/>
      <c r="AR42" s="188"/>
      <c r="AS42" s="80"/>
      <c r="AT42" s="80"/>
      <c r="AU42" s="185"/>
      <c r="AV42" s="188"/>
      <c r="AW42" s="81"/>
      <c r="AX42" s="188"/>
      <c r="AY42" s="188"/>
      <c r="AZ42" s="188"/>
      <c r="BA42" s="80"/>
      <c r="BB42" s="80"/>
      <c r="BC42" s="80"/>
      <c r="BD42" s="200"/>
      <c r="BE42" s="200"/>
      <c r="BF42" s="104"/>
      <c r="BG42" s="129"/>
      <c r="BH42" s="129"/>
      <c r="BI42" s="129"/>
      <c r="BJ42" s="129"/>
    </row>
    <row r="43" spans="1:62" s="126" customFormat="1" ht="47.25">
      <c r="A43" s="127">
        <v>8</v>
      </c>
      <c r="B43" s="82" t="s">
        <v>65</v>
      </c>
      <c r="C43" s="79" t="s">
        <v>68</v>
      </c>
      <c r="D43" s="79" t="s">
        <v>61</v>
      </c>
      <c r="E43" s="79" t="s">
        <v>69</v>
      </c>
      <c r="F43" s="79" t="s">
        <v>110</v>
      </c>
      <c r="G43" s="174">
        <v>33.9</v>
      </c>
      <c r="H43" s="188">
        <v>114146</v>
      </c>
      <c r="I43" s="188"/>
      <c r="J43" s="81"/>
      <c r="K43" s="188"/>
      <c r="L43" s="188"/>
      <c r="M43" s="84"/>
      <c r="N43" s="80"/>
      <c r="O43" s="80"/>
      <c r="P43" s="80"/>
      <c r="Q43" s="187"/>
      <c r="R43" s="187"/>
      <c r="S43" s="187"/>
      <c r="T43" s="187"/>
      <c r="U43" s="188"/>
      <c r="V43" s="80"/>
      <c r="W43" s="188"/>
      <c r="X43" s="149"/>
      <c r="Y43" s="188"/>
      <c r="Z43" s="80"/>
      <c r="AA43" s="80"/>
      <c r="AB43" s="80"/>
      <c r="AC43" s="81"/>
      <c r="AD43" s="81"/>
      <c r="AE43" s="81"/>
      <c r="AF43" s="81"/>
      <c r="AG43" s="81"/>
      <c r="AH43" s="188"/>
      <c r="AI43" s="184"/>
      <c r="AJ43" s="81"/>
      <c r="AK43" s="81"/>
      <c r="AL43" s="81"/>
      <c r="AM43" s="81"/>
      <c r="AN43" s="188"/>
      <c r="AO43" s="81"/>
      <c r="AP43" s="188"/>
      <c r="AQ43" s="188"/>
      <c r="AR43" s="188"/>
      <c r="AS43" s="80"/>
      <c r="AT43" s="80"/>
      <c r="AU43" s="185"/>
      <c r="AV43" s="188"/>
      <c r="AW43" s="81"/>
      <c r="AX43" s="188"/>
      <c r="AY43" s="188"/>
      <c r="AZ43" s="188"/>
      <c r="BA43" s="80"/>
      <c r="BB43" s="80"/>
      <c r="BC43" s="80"/>
      <c r="BD43" s="200"/>
      <c r="BE43" s="200"/>
      <c r="BF43" s="104"/>
      <c r="BG43" s="129"/>
      <c r="BH43" s="129"/>
      <c r="BI43" s="129"/>
      <c r="BJ43" s="129"/>
    </row>
    <row r="44" spans="1:62" s="113" customFormat="1" ht="30.75" customHeight="1">
      <c r="A44" s="114"/>
      <c r="B44" s="116" t="s">
        <v>70</v>
      </c>
      <c r="C44" s="116" t="s">
        <v>131</v>
      </c>
      <c r="D44" s="116" t="s">
        <v>172</v>
      </c>
      <c r="E44" s="116" t="s">
        <v>127</v>
      </c>
      <c r="F44" s="115" t="s">
        <v>126</v>
      </c>
      <c r="G44" s="117">
        <v>7</v>
      </c>
      <c r="H44" s="118">
        <v>76318</v>
      </c>
      <c r="I44" s="118"/>
      <c r="J44" s="124"/>
      <c r="K44" s="119"/>
      <c r="L44" s="119"/>
      <c r="M44" s="119"/>
      <c r="N44" s="120"/>
      <c r="O44" s="120"/>
      <c r="P44" s="120"/>
      <c r="Q44" s="123"/>
      <c r="R44" s="123"/>
      <c r="S44" s="123"/>
      <c r="T44" s="123"/>
      <c r="U44" s="118"/>
      <c r="V44" s="120"/>
      <c r="W44" s="118"/>
      <c r="X44" s="251"/>
      <c r="Y44" s="118"/>
      <c r="Z44" s="120"/>
      <c r="AA44" s="120"/>
      <c r="AB44" s="120"/>
      <c r="AC44" s="121"/>
      <c r="AD44" s="121"/>
      <c r="AE44" s="121"/>
      <c r="AF44" s="121"/>
      <c r="AG44" s="121"/>
      <c r="AH44" s="118"/>
      <c r="AI44" s="122"/>
      <c r="AJ44" s="121"/>
      <c r="AK44" s="121"/>
      <c r="AL44" s="121"/>
      <c r="AM44" s="121"/>
      <c r="AN44" s="252"/>
      <c r="AO44" s="253"/>
      <c r="AP44" s="254"/>
      <c r="AQ44" s="254"/>
      <c r="AR44" s="254"/>
      <c r="AS44" s="120"/>
      <c r="AT44" s="120"/>
      <c r="AU44" s="245"/>
      <c r="AV44" s="252"/>
      <c r="AW44" s="253"/>
      <c r="AX44" s="254"/>
      <c r="AY44" s="254"/>
      <c r="AZ44" s="254"/>
      <c r="BA44" s="255"/>
      <c r="BB44" s="255"/>
      <c r="BC44" s="255"/>
      <c r="BD44" s="246"/>
      <c r="BE44" s="246"/>
      <c r="BF44" s="247"/>
    </row>
    <row r="45" spans="1:62" s="113" customFormat="1" ht="35.25" customHeight="1">
      <c r="A45" s="114"/>
      <c r="B45" s="116" t="s">
        <v>70</v>
      </c>
      <c r="C45" s="116" t="s">
        <v>181</v>
      </c>
      <c r="D45" s="116" t="s">
        <v>130</v>
      </c>
      <c r="E45" s="116" t="s">
        <v>127</v>
      </c>
      <c r="F45" s="115" t="s">
        <v>126</v>
      </c>
      <c r="G45" s="117">
        <v>7</v>
      </c>
      <c r="H45" s="118">
        <v>76318</v>
      </c>
      <c r="I45" s="118"/>
      <c r="J45" s="124"/>
      <c r="K45" s="119"/>
      <c r="L45" s="119"/>
      <c r="M45" s="119"/>
      <c r="N45" s="120"/>
      <c r="O45" s="120"/>
      <c r="P45" s="120"/>
      <c r="Q45" s="123"/>
      <c r="R45" s="123"/>
      <c r="S45" s="123"/>
      <c r="T45" s="123"/>
      <c r="U45" s="118"/>
      <c r="V45" s="120"/>
      <c r="W45" s="118"/>
      <c r="X45" s="251"/>
      <c r="Y45" s="118"/>
      <c r="Z45" s="120"/>
      <c r="AA45" s="120"/>
      <c r="AB45" s="120"/>
      <c r="AC45" s="121"/>
      <c r="AD45" s="121"/>
      <c r="AE45" s="121"/>
      <c r="AF45" s="121"/>
      <c r="AG45" s="121"/>
      <c r="AH45" s="118"/>
      <c r="AI45" s="122"/>
      <c r="AJ45" s="121"/>
      <c r="AK45" s="121"/>
      <c r="AL45" s="121"/>
      <c r="AM45" s="121"/>
      <c r="AN45" s="118"/>
      <c r="AO45" s="124"/>
      <c r="AP45" s="119"/>
      <c r="AQ45" s="119"/>
      <c r="AR45" s="119"/>
      <c r="AS45" s="120"/>
      <c r="AT45" s="120"/>
      <c r="AU45" s="245"/>
      <c r="AV45" s="118"/>
      <c r="AW45" s="124"/>
      <c r="AX45" s="119"/>
      <c r="AY45" s="119"/>
      <c r="AZ45" s="119"/>
      <c r="BA45" s="120"/>
      <c r="BB45" s="120"/>
      <c r="BC45" s="120"/>
      <c r="BD45" s="246"/>
      <c r="BE45" s="246"/>
      <c r="BF45" s="247"/>
    </row>
    <row r="46" spans="1:62" s="113" customFormat="1" ht="47.25">
      <c r="A46" s="169">
        <v>11</v>
      </c>
      <c r="B46" s="82" t="s">
        <v>72</v>
      </c>
      <c r="C46" s="79" t="s">
        <v>73</v>
      </c>
      <c r="D46" s="79" t="s">
        <v>74</v>
      </c>
      <c r="E46" s="79" t="s">
        <v>75</v>
      </c>
      <c r="F46" s="79" t="s">
        <v>58</v>
      </c>
      <c r="G46" s="85">
        <v>15.9</v>
      </c>
      <c r="H46" s="188">
        <v>108394</v>
      </c>
      <c r="I46" s="188"/>
      <c r="J46" s="83"/>
      <c r="K46" s="84"/>
      <c r="L46" s="84"/>
      <c r="M46" s="84"/>
      <c r="N46" s="80"/>
      <c r="O46" s="80"/>
      <c r="P46" s="80"/>
      <c r="Q46" s="187"/>
      <c r="R46" s="187"/>
      <c r="S46" s="187"/>
      <c r="T46" s="187"/>
      <c r="U46" s="188"/>
      <c r="V46" s="80"/>
      <c r="W46" s="188"/>
      <c r="X46" s="149"/>
      <c r="Y46" s="188"/>
      <c r="Z46" s="80"/>
      <c r="AA46" s="80"/>
      <c r="AB46" s="80"/>
      <c r="AC46" s="81"/>
      <c r="AD46" s="81"/>
      <c r="AE46" s="81"/>
      <c r="AF46" s="81"/>
      <c r="AG46" s="81"/>
      <c r="AH46" s="188"/>
      <c r="AI46" s="184"/>
      <c r="AJ46" s="81"/>
      <c r="AK46" s="81"/>
      <c r="AL46" s="81"/>
      <c r="AM46" s="81"/>
      <c r="AN46" s="188"/>
      <c r="AO46" s="83"/>
      <c r="AP46" s="84"/>
      <c r="AQ46" s="84"/>
      <c r="AR46" s="84"/>
      <c r="AS46" s="80"/>
      <c r="AT46" s="80"/>
      <c r="AU46" s="185"/>
      <c r="AV46" s="188"/>
      <c r="AW46" s="83"/>
      <c r="AX46" s="84"/>
      <c r="AY46" s="84"/>
      <c r="AZ46" s="84"/>
      <c r="BA46" s="80"/>
      <c r="BB46" s="80"/>
      <c r="BC46" s="80"/>
      <c r="BD46" s="200"/>
      <c r="BE46" s="200"/>
      <c r="BF46" s="104"/>
      <c r="BG46" s="107"/>
      <c r="BH46" s="107"/>
      <c r="BI46" s="107"/>
      <c r="BJ46" s="107"/>
    </row>
    <row r="47" spans="1:62" s="113" customFormat="1" ht="47.25">
      <c r="A47" s="169">
        <v>13</v>
      </c>
      <c r="B47" s="82" t="s">
        <v>98</v>
      </c>
      <c r="C47" s="79" t="s">
        <v>79</v>
      </c>
      <c r="D47" s="79" t="s">
        <v>105</v>
      </c>
      <c r="E47" s="79" t="s">
        <v>106</v>
      </c>
      <c r="F47" s="79" t="s">
        <v>80</v>
      </c>
      <c r="G47" s="174">
        <v>12.3</v>
      </c>
      <c r="H47" s="188">
        <v>106403</v>
      </c>
      <c r="I47" s="188"/>
      <c r="J47" s="84"/>
      <c r="K47" s="84"/>
      <c r="L47" s="84"/>
      <c r="M47" s="84"/>
      <c r="N47" s="80"/>
      <c r="O47" s="80"/>
      <c r="P47" s="80"/>
      <c r="Q47" s="187"/>
      <c r="R47" s="187"/>
      <c r="S47" s="187"/>
      <c r="T47" s="187"/>
      <c r="U47" s="188"/>
      <c r="V47" s="80"/>
      <c r="W47" s="188"/>
      <c r="X47" s="149"/>
      <c r="Y47" s="188"/>
      <c r="Z47" s="80"/>
      <c r="AA47" s="80"/>
      <c r="AB47" s="80"/>
      <c r="AC47" s="81"/>
      <c r="AD47" s="81"/>
      <c r="AE47" s="81"/>
      <c r="AF47" s="81"/>
      <c r="AG47" s="81"/>
      <c r="AH47" s="188"/>
      <c r="AI47" s="184"/>
      <c r="AJ47" s="81"/>
      <c r="AK47" s="81"/>
      <c r="AL47" s="81"/>
      <c r="AM47" s="81"/>
      <c r="AN47" s="188"/>
      <c r="AO47" s="84"/>
      <c r="AP47" s="84"/>
      <c r="AQ47" s="84"/>
      <c r="AR47" s="84"/>
      <c r="AS47" s="80"/>
      <c r="AT47" s="80"/>
      <c r="AU47" s="185"/>
      <c r="AV47" s="188"/>
      <c r="AW47" s="84"/>
      <c r="AX47" s="84"/>
      <c r="AY47" s="84"/>
      <c r="AZ47" s="84"/>
      <c r="BA47" s="80"/>
      <c r="BB47" s="80"/>
      <c r="BC47" s="80"/>
      <c r="BD47" s="200"/>
      <c r="BE47" s="200"/>
      <c r="BF47" s="104"/>
      <c r="BG47" s="107"/>
      <c r="BH47" s="107"/>
      <c r="BI47" s="107"/>
      <c r="BJ47" s="107"/>
    </row>
    <row r="48" spans="1:62" s="113" customFormat="1" ht="48" customHeight="1">
      <c r="A48" s="128">
        <v>14</v>
      </c>
      <c r="B48" s="82" t="s">
        <v>81</v>
      </c>
      <c r="C48" s="79" t="s">
        <v>51</v>
      </c>
      <c r="D48" s="79" t="s">
        <v>103</v>
      </c>
      <c r="E48" s="79" t="s">
        <v>84</v>
      </c>
      <c r="F48" s="79" t="s">
        <v>129</v>
      </c>
      <c r="G48" s="174">
        <v>15.2</v>
      </c>
      <c r="H48" s="81">
        <v>90476</v>
      </c>
      <c r="I48" s="188"/>
      <c r="J48" s="84"/>
      <c r="K48" s="84"/>
      <c r="L48" s="84"/>
      <c r="M48" s="84"/>
      <c r="N48" s="80"/>
      <c r="O48" s="80"/>
      <c r="P48" s="80"/>
      <c r="Q48" s="187"/>
      <c r="R48" s="187"/>
      <c r="S48" s="187"/>
      <c r="T48" s="187"/>
      <c r="U48" s="188"/>
      <c r="V48" s="80"/>
      <c r="W48" s="188"/>
      <c r="X48" s="149"/>
      <c r="Y48" s="188"/>
      <c r="Z48" s="80"/>
      <c r="AA48" s="80"/>
      <c r="AB48" s="80"/>
      <c r="AC48" s="81"/>
      <c r="AD48" s="81"/>
      <c r="AE48" s="81"/>
      <c r="AF48" s="81"/>
      <c r="AG48" s="81"/>
      <c r="AH48" s="188"/>
      <c r="AI48" s="184"/>
      <c r="AJ48" s="81"/>
      <c r="AK48" s="81"/>
      <c r="AL48" s="81"/>
      <c r="AM48" s="81"/>
      <c r="AN48" s="134"/>
      <c r="AO48" s="134"/>
      <c r="AP48" s="134"/>
      <c r="AQ48" s="134"/>
      <c r="AR48" s="134"/>
      <c r="AS48" s="80"/>
      <c r="AT48" s="80"/>
      <c r="AU48" s="185"/>
      <c r="AV48" s="134"/>
      <c r="AW48" s="134"/>
      <c r="AX48" s="134"/>
      <c r="AY48" s="134"/>
      <c r="AZ48" s="134"/>
      <c r="BA48" s="134"/>
      <c r="BB48" s="134"/>
      <c r="BC48" s="134"/>
      <c r="BD48" s="200"/>
      <c r="BE48" s="200"/>
      <c r="BF48" s="104"/>
      <c r="BG48" s="107"/>
      <c r="BH48" s="107"/>
      <c r="BI48" s="107"/>
      <c r="BJ48" s="107"/>
    </row>
    <row r="49" spans="1:62" s="113" customFormat="1" ht="47.25">
      <c r="A49" s="169">
        <v>15</v>
      </c>
      <c r="B49" s="82" t="s">
        <v>120</v>
      </c>
      <c r="C49" s="79" t="s">
        <v>85</v>
      </c>
      <c r="D49" s="79" t="s">
        <v>103</v>
      </c>
      <c r="E49" s="79" t="s">
        <v>86</v>
      </c>
      <c r="F49" s="79" t="s">
        <v>91</v>
      </c>
      <c r="G49" s="174">
        <v>5.0999999999999996</v>
      </c>
      <c r="H49" s="188">
        <v>76318</v>
      </c>
      <c r="I49" s="188"/>
      <c r="J49" s="84"/>
      <c r="K49" s="84"/>
      <c r="L49" s="84"/>
      <c r="M49" s="84"/>
      <c r="N49" s="80"/>
      <c r="O49" s="80"/>
      <c r="P49" s="80"/>
      <c r="Q49" s="187"/>
      <c r="R49" s="187"/>
      <c r="S49" s="187"/>
      <c r="T49" s="187"/>
      <c r="U49" s="188"/>
      <c r="V49" s="80"/>
      <c r="W49" s="188"/>
      <c r="X49" s="149"/>
      <c r="Y49" s="188"/>
      <c r="Z49" s="80"/>
      <c r="AA49" s="80"/>
      <c r="AB49" s="80"/>
      <c r="AC49" s="81"/>
      <c r="AD49" s="81"/>
      <c r="AE49" s="81"/>
      <c r="AF49" s="81"/>
      <c r="AG49" s="81"/>
      <c r="AH49" s="188"/>
      <c r="AI49" s="184"/>
      <c r="AJ49" s="81"/>
      <c r="AK49" s="81"/>
      <c r="AL49" s="81"/>
      <c r="AM49" s="81"/>
      <c r="AN49" s="188"/>
      <c r="AO49" s="84"/>
      <c r="AP49" s="84"/>
      <c r="AQ49" s="84"/>
      <c r="AR49" s="84"/>
      <c r="AS49" s="80"/>
      <c r="AT49" s="80"/>
      <c r="AU49" s="185"/>
      <c r="AV49" s="188"/>
      <c r="AW49" s="84"/>
      <c r="AX49" s="84"/>
      <c r="AY49" s="84"/>
      <c r="AZ49" s="84"/>
      <c r="BA49" s="80"/>
      <c r="BB49" s="80"/>
      <c r="BC49" s="80"/>
      <c r="BD49" s="200"/>
      <c r="BE49" s="200"/>
      <c r="BF49" s="104"/>
      <c r="BG49" s="107"/>
      <c r="BH49" s="107"/>
      <c r="BI49" s="107"/>
      <c r="BJ49" s="107"/>
    </row>
    <row r="50" spans="1:62" s="113" customFormat="1" ht="63.75" customHeight="1">
      <c r="A50" s="127">
        <v>16</v>
      </c>
      <c r="B50" s="79" t="s">
        <v>107</v>
      </c>
      <c r="C50" s="79" t="s">
        <v>82</v>
      </c>
      <c r="D50" s="79" t="s">
        <v>108</v>
      </c>
      <c r="E50" s="79" t="s">
        <v>109</v>
      </c>
      <c r="F50" s="79" t="s">
        <v>91</v>
      </c>
      <c r="G50" s="86">
        <v>5</v>
      </c>
      <c r="H50" s="188">
        <v>76318</v>
      </c>
      <c r="I50" s="188"/>
      <c r="J50" s="81"/>
      <c r="K50" s="188"/>
      <c r="L50" s="188"/>
      <c r="M50" s="84"/>
      <c r="N50" s="80"/>
      <c r="O50" s="80"/>
      <c r="P50" s="80"/>
      <c r="Q50" s="187"/>
      <c r="R50" s="187"/>
      <c r="S50" s="187"/>
      <c r="T50" s="187"/>
      <c r="U50" s="188"/>
      <c r="V50" s="80"/>
      <c r="W50" s="80"/>
      <c r="X50" s="149"/>
      <c r="Y50" s="188"/>
      <c r="Z50" s="80"/>
      <c r="AA50" s="80"/>
      <c r="AB50" s="80"/>
      <c r="AC50" s="81"/>
      <c r="AD50" s="81"/>
      <c r="AE50" s="81"/>
      <c r="AF50" s="81"/>
      <c r="AG50" s="81"/>
      <c r="AH50" s="188"/>
      <c r="AI50" s="184"/>
      <c r="AJ50" s="81"/>
      <c r="AK50" s="81"/>
      <c r="AL50" s="81"/>
      <c r="AM50" s="81"/>
      <c r="AN50" s="188"/>
      <c r="AO50" s="81"/>
      <c r="AP50" s="188"/>
      <c r="AQ50" s="188"/>
      <c r="AR50" s="188"/>
      <c r="AS50" s="80"/>
      <c r="AT50" s="80"/>
      <c r="AU50" s="185"/>
      <c r="AV50" s="188"/>
      <c r="AW50" s="81"/>
      <c r="AX50" s="188"/>
      <c r="AY50" s="188"/>
      <c r="AZ50" s="188"/>
      <c r="BA50" s="80"/>
      <c r="BB50" s="80"/>
      <c r="BC50" s="80"/>
      <c r="BD50" s="200"/>
      <c r="BE50" s="200"/>
      <c r="BF50" s="104"/>
      <c r="BG50" s="107"/>
      <c r="BH50" s="107"/>
      <c r="BI50" s="107"/>
      <c r="BJ50" s="107"/>
    </row>
    <row r="51" spans="1:62" s="113" customFormat="1" ht="47.25">
      <c r="A51" s="169">
        <v>17</v>
      </c>
      <c r="B51" s="87" t="s">
        <v>87</v>
      </c>
      <c r="C51" s="79" t="s">
        <v>102</v>
      </c>
      <c r="D51" s="79" t="s">
        <v>83</v>
      </c>
      <c r="E51" s="79" t="s">
        <v>88</v>
      </c>
      <c r="F51" s="79" t="s">
        <v>147</v>
      </c>
      <c r="G51" s="174">
        <v>12.1</v>
      </c>
      <c r="H51" s="188">
        <v>106403</v>
      </c>
      <c r="I51" s="188"/>
      <c r="J51" s="84"/>
      <c r="K51" s="84"/>
      <c r="L51" s="84"/>
      <c r="M51" s="84"/>
      <c r="N51" s="80"/>
      <c r="O51" s="80"/>
      <c r="P51" s="80"/>
      <c r="Q51" s="188"/>
      <c r="R51" s="187"/>
      <c r="S51" s="187"/>
      <c r="T51" s="187"/>
      <c r="U51" s="188"/>
      <c r="V51" s="80"/>
      <c r="W51" s="188"/>
      <c r="X51" s="149"/>
      <c r="Y51" s="188"/>
      <c r="Z51" s="80"/>
      <c r="AA51" s="80"/>
      <c r="AB51" s="80"/>
      <c r="AC51" s="81"/>
      <c r="AD51" s="81"/>
      <c r="AE51" s="81"/>
      <c r="AF51" s="81"/>
      <c r="AG51" s="81"/>
      <c r="AH51" s="188"/>
      <c r="AI51" s="184"/>
      <c r="AJ51" s="81"/>
      <c r="AK51" s="81"/>
      <c r="AL51" s="81"/>
      <c r="AM51" s="81"/>
      <c r="AN51" s="188"/>
      <c r="AO51" s="84"/>
      <c r="AP51" s="84"/>
      <c r="AQ51" s="84"/>
      <c r="AR51" s="84"/>
      <c r="AS51" s="80"/>
      <c r="AT51" s="80"/>
      <c r="AU51" s="185"/>
      <c r="AV51" s="188"/>
      <c r="AW51" s="84"/>
      <c r="AX51" s="84"/>
      <c r="AY51" s="84"/>
      <c r="AZ51" s="84"/>
      <c r="BA51" s="80"/>
      <c r="BB51" s="80"/>
      <c r="BC51" s="80"/>
      <c r="BD51" s="200"/>
      <c r="BE51" s="200"/>
      <c r="BF51" s="104"/>
      <c r="BG51" s="107"/>
      <c r="BH51" s="107"/>
      <c r="BI51" s="107"/>
      <c r="BJ51" s="107"/>
    </row>
    <row r="52" spans="1:62" s="113" customFormat="1" ht="15.75">
      <c r="A52" s="127">
        <v>18</v>
      </c>
      <c r="B52" s="86" t="s">
        <v>87</v>
      </c>
      <c r="C52" s="86" t="s">
        <v>15</v>
      </c>
      <c r="D52" s="86" t="s">
        <v>103</v>
      </c>
      <c r="E52" s="86" t="s">
        <v>88</v>
      </c>
      <c r="F52" s="79" t="s">
        <v>91</v>
      </c>
      <c r="G52" s="174">
        <v>12.1</v>
      </c>
      <c r="H52" s="188">
        <v>78973</v>
      </c>
      <c r="I52" s="84"/>
      <c r="J52" s="84"/>
      <c r="K52" s="84"/>
      <c r="L52" s="84"/>
      <c r="M52" s="84"/>
      <c r="N52" s="80"/>
      <c r="O52" s="80"/>
      <c r="P52" s="188"/>
      <c r="Q52" s="188"/>
      <c r="R52" s="80"/>
      <c r="S52" s="80"/>
      <c r="T52" s="84"/>
      <c r="U52" s="80"/>
      <c r="V52" s="80"/>
      <c r="W52" s="80"/>
      <c r="X52" s="149"/>
      <c r="Y52" s="80"/>
      <c r="Z52" s="80"/>
      <c r="AA52" s="80"/>
      <c r="AB52" s="80"/>
      <c r="AC52" s="81"/>
      <c r="AD52" s="81"/>
      <c r="AE52" s="84"/>
      <c r="AF52" s="84"/>
      <c r="AG52" s="81"/>
      <c r="AH52" s="81"/>
      <c r="AI52" s="184"/>
      <c r="AJ52" s="84"/>
      <c r="AK52" s="81"/>
      <c r="AL52" s="81"/>
      <c r="AM52" s="81"/>
      <c r="AN52" s="84"/>
      <c r="AO52" s="84"/>
      <c r="AP52" s="84"/>
      <c r="AQ52" s="84"/>
      <c r="AR52" s="84"/>
      <c r="AS52" s="80"/>
      <c r="AT52" s="80"/>
      <c r="AU52" s="185"/>
      <c r="AV52" s="84"/>
      <c r="AW52" s="84"/>
      <c r="AX52" s="84"/>
      <c r="AY52" s="84"/>
      <c r="AZ52" s="84"/>
      <c r="BA52" s="80"/>
      <c r="BB52" s="80"/>
      <c r="BC52" s="188"/>
      <c r="BD52" s="200"/>
      <c r="BE52" s="200"/>
      <c r="BF52" s="104"/>
      <c r="BG52" s="107"/>
      <c r="BH52" s="107"/>
      <c r="BI52" s="107"/>
      <c r="BJ52" s="107"/>
    </row>
    <row r="53" spans="1:62" s="113" customFormat="1" ht="15.75">
      <c r="A53" s="130"/>
      <c r="B53" s="116" t="s">
        <v>173</v>
      </c>
      <c r="C53" s="86" t="s">
        <v>85</v>
      </c>
      <c r="D53" s="86" t="s">
        <v>177</v>
      </c>
      <c r="E53" s="86" t="s">
        <v>127</v>
      </c>
      <c r="F53" s="79" t="s">
        <v>126</v>
      </c>
      <c r="G53" s="238" t="s">
        <v>174</v>
      </c>
      <c r="H53" s="188">
        <v>76318</v>
      </c>
      <c r="I53" s="84"/>
      <c r="J53" s="84"/>
      <c r="K53" s="84"/>
      <c r="L53" s="84"/>
      <c r="M53" s="84"/>
      <c r="N53" s="80"/>
      <c r="O53" s="80"/>
      <c r="P53" s="188"/>
      <c r="Q53" s="188"/>
      <c r="R53" s="80"/>
      <c r="S53" s="80"/>
      <c r="T53" s="84"/>
      <c r="U53" s="80"/>
      <c r="V53" s="80"/>
      <c r="W53" s="80"/>
      <c r="X53" s="149"/>
      <c r="Y53" s="80"/>
      <c r="Z53" s="80"/>
      <c r="AA53" s="80"/>
      <c r="AB53" s="80"/>
      <c r="AC53" s="81"/>
      <c r="AD53" s="81"/>
      <c r="AE53" s="84"/>
      <c r="AF53" s="84"/>
      <c r="AG53" s="81"/>
      <c r="AH53" s="81"/>
      <c r="AI53" s="184"/>
      <c r="AJ53" s="84"/>
      <c r="AK53" s="81"/>
      <c r="AL53" s="81"/>
      <c r="AM53" s="81"/>
      <c r="AN53" s="84"/>
      <c r="AO53" s="84"/>
      <c r="AP53" s="84"/>
      <c r="AQ53" s="84"/>
      <c r="AR53" s="84"/>
      <c r="AS53" s="80"/>
      <c r="AT53" s="80"/>
      <c r="AU53" s="185"/>
      <c r="AV53" s="84"/>
      <c r="AW53" s="84"/>
      <c r="AX53" s="84"/>
      <c r="AY53" s="84"/>
      <c r="AZ53" s="84"/>
      <c r="BA53" s="80"/>
      <c r="BB53" s="80"/>
      <c r="BC53" s="188"/>
      <c r="BD53" s="200"/>
      <c r="BE53" s="200"/>
      <c r="BF53" s="104"/>
      <c r="BG53" s="107"/>
      <c r="BH53" s="107"/>
      <c r="BI53" s="107"/>
      <c r="BJ53" s="107"/>
    </row>
    <row r="54" spans="1:62" s="125" customFormat="1" ht="31.5">
      <c r="A54" s="130"/>
      <c r="B54" s="79" t="s">
        <v>121</v>
      </c>
      <c r="C54" s="86" t="s">
        <v>122</v>
      </c>
      <c r="D54" s="86" t="s">
        <v>103</v>
      </c>
      <c r="E54" s="86" t="s">
        <v>88</v>
      </c>
      <c r="F54" s="79" t="s">
        <v>91</v>
      </c>
      <c r="G54" s="174">
        <v>2</v>
      </c>
      <c r="H54" s="188">
        <v>74327</v>
      </c>
      <c r="I54" s="188"/>
      <c r="J54" s="188"/>
      <c r="K54" s="188"/>
      <c r="L54" s="138"/>
      <c r="M54" s="84"/>
      <c r="N54" s="80"/>
      <c r="O54" s="80"/>
      <c r="P54" s="138"/>
      <c r="Q54" s="138"/>
      <c r="R54" s="139"/>
      <c r="S54" s="139"/>
      <c r="T54" s="138"/>
      <c r="U54" s="139"/>
      <c r="V54" s="139"/>
      <c r="W54" s="139"/>
      <c r="X54" s="149"/>
      <c r="Y54" s="139"/>
      <c r="Z54" s="139"/>
      <c r="AA54" s="139"/>
      <c r="AB54" s="139"/>
      <c r="AC54" s="81"/>
      <c r="AD54" s="140"/>
      <c r="AE54" s="138"/>
      <c r="AF54" s="138"/>
      <c r="AG54" s="140"/>
      <c r="AH54" s="140"/>
      <c r="AI54" s="141"/>
      <c r="AJ54" s="138"/>
      <c r="AK54" s="140"/>
      <c r="AL54" s="81"/>
      <c r="AM54" s="81"/>
      <c r="AN54" s="138"/>
      <c r="AO54" s="138"/>
      <c r="AP54" s="138"/>
      <c r="AQ54" s="138"/>
      <c r="AR54" s="138"/>
      <c r="AS54" s="80"/>
      <c r="AT54" s="80"/>
      <c r="AU54" s="185"/>
      <c r="AV54" s="138"/>
      <c r="AW54" s="138"/>
      <c r="AX54" s="138"/>
      <c r="AY54" s="138"/>
      <c r="AZ54" s="138"/>
      <c r="BA54" s="139"/>
      <c r="BB54" s="139"/>
      <c r="BC54" s="138"/>
      <c r="BD54" s="200"/>
      <c r="BE54" s="200"/>
      <c r="BF54" s="104"/>
      <c r="BG54" s="131"/>
      <c r="BH54" s="131"/>
      <c r="BI54" s="131"/>
      <c r="BJ54" s="131"/>
    </row>
    <row r="55" spans="1:62" s="125" customFormat="1" ht="31.5">
      <c r="A55" s="237"/>
      <c r="B55" s="79" t="s">
        <v>175</v>
      </c>
      <c r="C55" s="86" t="s">
        <v>176</v>
      </c>
      <c r="D55" s="86" t="s">
        <v>177</v>
      </c>
      <c r="E55" s="86"/>
      <c r="F55" s="79"/>
      <c r="G55" s="238">
        <v>0</v>
      </c>
      <c r="H55" s="244"/>
      <c r="I55" s="244"/>
      <c r="J55" s="244"/>
      <c r="K55" s="244"/>
      <c r="L55" s="138"/>
      <c r="M55" s="84"/>
      <c r="N55" s="80"/>
      <c r="O55" s="80"/>
      <c r="P55" s="138"/>
      <c r="Q55" s="138"/>
      <c r="R55" s="139"/>
      <c r="S55" s="139"/>
      <c r="T55" s="138"/>
      <c r="U55" s="139"/>
      <c r="V55" s="139"/>
      <c r="W55" s="139"/>
      <c r="X55" s="149"/>
      <c r="Y55" s="139"/>
      <c r="Z55" s="139"/>
      <c r="AA55" s="139"/>
      <c r="AB55" s="139"/>
      <c r="AC55" s="81"/>
      <c r="AD55" s="140"/>
      <c r="AE55" s="138"/>
      <c r="AF55" s="138"/>
      <c r="AG55" s="140"/>
      <c r="AH55" s="140"/>
      <c r="AI55" s="141"/>
      <c r="AJ55" s="138"/>
      <c r="AK55" s="140"/>
      <c r="AL55" s="81"/>
      <c r="AM55" s="81"/>
      <c r="AN55" s="138"/>
      <c r="AO55" s="138"/>
      <c r="AP55" s="138"/>
      <c r="AQ55" s="138"/>
      <c r="AR55" s="138"/>
      <c r="AS55" s="80"/>
      <c r="AT55" s="80"/>
      <c r="AU55" s="242"/>
      <c r="AV55" s="138"/>
      <c r="AW55" s="138"/>
      <c r="AX55" s="138"/>
      <c r="AY55" s="138"/>
      <c r="AZ55" s="138"/>
      <c r="BA55" s="139"/>
      <c r="BB55" s="139"/>
      <c r="BC55" s="138"/>
      <c r="BD55" s="200"/>
      <c r="BE55" s="200"/>
      <c r="BF55" s="104"/>
      <c r="BG55" s="131"/>
      <c r="BH55" s="131"/>
      <c r="BI55" s="131"/>
      <c r="BJ55" s="131"/>
    </row>
    <row r="56" spans="1:62" s="125" customFormat="1" ht="31.5">
      <c r="A56" s="189"/>
      <c r="B56" s="79" t="s">
        <v>132</v>
      </c>
      <c r="C56" s="86" t="s">
        <v>133</v>
      </c>
      <c r="D56" s="86" t="s">
        <v>125</v>
      </c>
      <c r="E56" s="86"/>
      <c r="F56" s="79" t="s">
        <v>134</v>
      </c>
      <c r="G56" s="174">
        <v>13.11</v>
      </c>
      <c r="H56" s="188">
        <v>108394</v>
      </c>
      <c r="I56" s="188"/>
      <c r="J56" s="188"/>
      <c r="K56" s="188"/>
      <c r="L56" s="138"/>
      <c r="M56" s="84"/>
      <c r="N56" s="80"/>
      <c r="O56" s="80"/>
      <c r="P56" s="138"/>
      <c r="Q56" s="138"/>
      <c r="R56" s="139"/>
      <c r="S56" s="139"/>
      <c r="T56" s="138"/>
      <c r="U56" s="139"/>
      <c r="V56" s="139"/>
      <c r="W56" s="139"/>
      <c r="X56" s="149"/>
      <c r="Y56" s="139"/>
      <c r="Z56" s="139"/>
      <c r="AA56" s="139"/>
      <c r="AB56" s="139"/>
      <c r="AC56" s="81"/>
      <c r="AD56" s="140"/>
      <c r="AE56" s="138"/>
      <c r="AF56" s="138"/>
      <c r="AG56" s="140"/>
      <c r="AH56" s="140"/>
      <c r="AI56" s="141"/>
      <c r="AJ56" s="138"/>
      <c r="AK56" s="140"/>
      <c r="AL56" s="81"/>
      <c r="AM56" s="81"/>
      <c r="AN56" s="138"/>
      <c r="AO56" s="138"/>
      <c r="AP56" s="138"/>
      <c r="AQ56" s="138"/>
      <c r="AR56" s="138"/>
      <c r="AS56" s="80"/>
      <c r="AT56" s="80"/>
      <c r="AU56" s="185"/>
      <c r="AV56" s="138"/>
      <c r="AW56" s="138"/>
      <c r="AX56" s="138"/>
      <c r="AY56" s="138"/>
      <c r="AZ56" s="138"/>
      <c r="BA56" s="139"/>
      <c r="BB56" s="139"/>
      <c r="BC56" s="138"/>
      <c r="BD56" s="200"/>
      <c r="BE56" s="200"/>
      <c r="BF56" s="104"/>
      <c r="BG56" s="131"/>
      <c r="BH56" s="131"/>
      <c r="BI56" s="131"/>
      <c r="BJ56" s="131"/>
    </row>
    <row r="57" spans="1:62" ht="15.75">
      <c r="A57" s="4">
        <v>18</v>
      </c>
      <c r="B57" s="86" t="s">
        <v>115</v>
      </c>
      <c r="C57" s="86"/>
      <c r="D57" s="86"/>
      <c r="E57" s="86"/>
      <c r="F57" s="79"/>
      <c r="G57" s="174"/>
      <c r="H57" s="81"/>
      <c r="I57" s="84">
        <f>SUM(I47:I56)</f>
        <v>0</v>
      </c>
      <c r="J57" s="84">
        <f>J35+J36+J46+J47+J48+J49+J53+J54+J56</f>
        <v>0</v>
      </c>
      <c r="K57" s="84">
        <f>K35+K37+K39+K40+K41+K42+K43+K44+K45+K46+K47+K51+K52+K53+K54</f>
        <v>0</v>
      </c>
      <c r="L57" s="84"/>
      <c r="M57" s="84">
        <f t="shared" ref="M57:R57" si="2">SUM(M35:M56)</f>
        <v>0</v>
      </c>
      <c r="N57" s="80">
        <f t="shared" si="2"/>
        <v>0</v>
      </c>
      <c r="O57" s="84">
        <f t="shared" si="2"/>
        <v>0</v>
      </c>
      <c r="P57" s="84">
        <f t="shared" si="2"/>
        <v>0</v>
      </c>
      <c r="Q57" s="84">
        <f t="shared" si="2"/>
        <v>0</v>
      </c>
      <c r="R57" s="84">
        <f t="shared" si="2"/>
        <v>0</v>
      </c>
      <c r="S57" s="84">
        <f t="shared" ref="S57:AB57" si="3">SUM(S35:S56)</f>
        <v>0</v>
      </c>
      <c r="T57" s="84">
        <f t="shared" si="3"/>
        <v>0</v>
      </c>
      <c r="U57" s="84">
        <f t="shared" si="3"/>
        <v>0</v>
      </c>
      <c r="V57" s="84">
        <f t="shared" si="3"/>
        <v>0</v>
      </c>
      <c r="W57" s="84">
        <f t="shared" si="3"/>
        <v>0</v>
      </c>
      <c r="X57" s="84">
        <f>SUM(X35:X56)</f>
        <v>0</v>
      </c>
      <c r="Y57" s="84">
        <f t="shared" si="3"/>
        <v>0</v>
      </c>
      <c r="Z57" s="84">
        <f t="shared" si="3"/>
        <v>0</v>
      </c>
      <c r="AA57" s="84">
        <f t="shared" si="3"/>
        <v>0</v>
      </c>
      <c r="AB57" s="84">
        <f t="shared" si="3"/>
        <v>0</v>
      </c>
      <c r="AC57" s="81">
        <f>SUM(AC35:AC56)</f>
        <v>0</v>
      </c>
      <c r="AD57" s="84">
        <f>SUM(AD36:AD56)</f>
        <v>0</v>
      </c>
      <c r="AE57" s="84">
        <f>SUM(AE35:AE56)</f>
        <v>0</v>
      </c>
      <c r="AF57" s="84">
        <f>SUM(AF36:AF56)</f>
        <v>0</v>
      </c>
      <c r="AG57" s="84">
        <f>SUM(AG35:AG56)</f>
        <v>0</v>
      </c>
      <c r="AH57" s="84">
        <f>SUM(AH36:AH56)</f>
        <v>0</v>
      </c>
      <c r="AI57" s="183"/>
      <c r="AJ57" s="84">
        <f>SUM(AJ35:AJ56)</f>
        <v>0</v>
      </c>
      <c r="AK57" s="81"/>
      <c r="AL57" s="81">
        <f>SUM(AL35:AL56)</f>
        <v>0</v>
      </c>
      <c r="AM57" s="81">
        <f>SUM(AM35:AM56)</f>
        <v>0</v>
      </c>
      <c r="AN57" s="84">
        <f>SUM(AN47:AN56)</f>
        <v>0</v>
      </c>
      <c r="AO57" s="84"/>
      <c r="AP57" s="84"/>
      <c r="AQ57" s="84"/>
      <c r="AR57" s="84">
        <f>SUM(AR36:AR56)</f>
        <v>0</v>
      </c>
      <c r="AS57" s="80">
        <f>SUM(AS35:AS56)</f>
        <v>0</v>
      </c>
      <c r="AT57" s="84">
        <f>SUM(AT35:AT56)</f>
        <v>0</v>
      </c>
      <c r="AU57" s="84">
        <f>SUM(AU35:AU56)</f>
        <v>0</v>
      </c>
      <c r="AV57" s="84"/>
      <c r="AW57" s="84">
        <f>SUM(AW35:AW56)</f>
        <v>0</v>
      </c>
      <c r="AX57" s="84">
        <f>SUM(AX35:AX56)</f>
        <v>0</v>
      </c>
      <c r="AY57" s="84"/>
      <c r="AZ57" s="84">
        <f>SUM(AZ35:AZ56)</f>
        <v>0</v>
      </c>
      <c r="BA57" s="80">
        <f>SUM(BA35:BA56)</f>
        <v>0</v>
      </c>
      <c r="BB57" s="84">
        <f>SUM(BB35:BB56)</f>
        <v>0</v>
      </c>
      <c r="BC57" s="84"/>
      <c r="BD57" s="104">
        <f>SUM(BD35:BD56)</f>
        <v>0</v>
      </c>
      <c r="BE57" s="104"/>
      <c r="BF57" s="104">
        <f>SUM(BF35:BF56)</f>
        <v>0</v>
      </c>
    </row>
    <row r="58" spans="1:62" ht="15.75">
      <c r="A58" s="4"/>
      <c r="B58" s="89" t="s">
        <v>182</v>
      </c>
      <c r="C58" s="89"/>
      <c r="D58" s="89"/>
      <c r="E58" s="89"/>
      <c r="F58" s="142"/>
      <c r="G58" s="143"/>
      <c r="H58" s="144"/>
      <c r="I58" s="145"/>
      <c r="J58" s="145"/>
      <c r="K58" s="145"/>
      <c r="L58" s="145"/>
      <c r="M58" s="145"/>
      <c r="N58" s="146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4"/>
      <c r="AD58" s="145"/>
      <c r="AE58" s="145"/>
      <c r="AF58" s="145"/>
      <c r="AG58" s="145"/>
      <c r="AH58" s="145"/>
      <c r="AI58" s="147"/>
      <c r="AJ58" s="145"/>
      <c r="AK58" s="144"/>
      <c r="AL58" s="144"/>
      <c r="AM58" s="144"/>
      <c r="AN58" s="145"/>
      <c r="AO58" s="145">
        <v>1</v>
      </c>
      <c r="AP58" s="145"/>
      <c r="AQ58" s="145"/>
      <c r="AR58" s="145"/>
      <c r="AS58" s="146"/>
      <c r="AT58" s="145"/>
      <c r="AU58" s="145"/>
      <c r="AV58" s="145"/>
      <c r="AW58" s="145"/>
      <c r="AX58" s="145"/>
      <c r="AY58" s="145"/>
      <c r="AZ58" s="145"/>
      <c r="BA58" s="146"/>
      <c r="BB58" s="145"/>
      <c r="BC58" s="145"/>
      <c r="BD58" s="256"/>
      <c r="BE58" s="256"/>
      <c r="BF58" s="256"/>
    </row>
    <row r="59" spans="1:62" s="113" customFormat="1" ht="36" customHeight="1">
      <c r="A59" s="239"/>
      <c r="B59" s="82" t="s">
        <v>54</v>
      </c>
      <c r="C59" s="79" t="s">
        <v>124</v>
      </c>
      <c r="D59" s="79" t="s">
        <v>103</v>
      </c>
      <c r="E59" s="79" t="s">
        <v>57</v>
      </c>
      <c r="F59" s="79" t="s">
        <v>91</v>
      </c>
      <c r="G59" s="238">
        <v>25.9</v>
      </c>
      <c r="H59" s="118"/>
      <c r="I59" s="244"/>
      <c r="J59" s="83">
        <v>1</v>
      </c>
      <c r="K59" s="84"/>
      <c r="L59" s="84"/>
      <c r="M59" s="84"/>
      <c r="N59" s="80"/>
      <c r="O59" s="80"/>
      <c r="P59" s="80"/>
      <c r="Q59" s="243"/>
      <c r="R59" s="243"/>
      <c r="S59" s="243"/>
      <c r="T59" s="243"/>
      <c r="U59" s="244"/>
      <c r="V59" s="80"/>
      <c r="W59" s="244"/>
      <c r="X59" s="149"/>
      <c r="Y59" s="244"/>
      <c r="Z59" s="80"/>
      <c r="AA59" s="80"/>
      <c r="AB59" s="80"/>
      <c r="AC59" s="81"/>
      <c r="AD59" s="81"/>
      <c r="AE59" s="81"/>
      <c r="AF59" s="81"/>
      <c r="AG59" s="81"/>
      <c r="AH59" s="244"/>
      <c r="AI59" s="241"/>
      <c r="AJ59" s="81"/>
      <c r="AK59" s="81"/>
      <c r="AL59" s="81"/>
      <c r="AM59" s="81"/>
      <c r="AN59" s="134"/>
      <c r="AO59" s="134"/>
      <c r="AP59" s="134"/>
      <c r="AQ59" s="134"/>
      <c r="AR59" s="134"/>
      <c r="AS59" s="80"/>
      <c r="AT59" s="80"/>
      <c r="AU59" s="242"/>
      <c r="AV59" s="134"/>
      <c r="AW59" s="134"/>
      <c r="AX59" s="134"/>
      <c r="AY59" s="134"/>
      <c r="AZ59" s="134"/>
      <c r="BA59" s="134"/>
      <c r="BB59" s="134"/>
      <c r="BC59" s="134"/>
      <c r="BD59" s="200"/>
      <c r="BE59" s="200"/>
      <c r="BF59" s="104"/>
      <c r="BG59" s="107"/>
      <c r="BH59" s="107"/>
      <c r="BI59" s="107"/>
      <c r="BJ59" s="107"/>
    </row>
    <row r="60" spans="1:62" ht="15.75">
      <c r="A60" s="4"/>
      <c r="B60" s="89"/>
      <c r="C60" s="89"/>
      <c r="D60" s="89"/>
      <c r="E60" s="89"/>
      <c r="F60" s="142"/>
      <c r="G60" s="143"/>
      <c r="H60" s="144"/>
      <c r="I60" s="145"/>
      <c r="J60" s="145"/>
      <c r="K60" s="145"/>
      <c r="L60" s="145"/>
      <c r="M60" s="145"/>
      <c r="N60" s="146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4"/>
      <c r="AD60" s="145"/>
      <c r="AE60" s="145"/>
      <c r="AF60" s="145"/>
      <c r="AG60" s="145"/>
      <c r="AH60" s="145"/>
      <c r="AI60" s="147"/>
      <c r="AJ60" s="145"/>
      <c r="AK60" s="144"/>
      <c r="AL60" s="144"/>
      <c r="AM60" s="144"/>
      <c r="AN60" s="145"/>
      <c r="AO60" s="145"/>
      <c r="AP60" s="145"/>
      <c r="AQ60" s="145"/>
      <c r="AR60" s="145"/>
      <c r="AS60" s="146"/>
      <c r="AT60" s="145"/>
      <c r="AU60" s="145"/>
      <c r="AV60" s="145"/>
      <c r="AW60" s="145"/>
      <c r="AX60" s="145"/>
      <c r="AY60" s="145"/>
      <c r="AZ60" s="145"/>
      <c r="BA60" s="146"/>
      <c r="BB60" s="145"/>
      <c r="BC60" s="145"/>
      <c r="BD60" s="256"/>
      <c r="BE60" s="256"/>
      <c r="BF60" s="256"/>
    </row>
    <row r="61" spans="1:62" ht="15.75">
      <c r="A61" s="4"/>
      <c r="B61" s="89"/>
      <c r="C61" s="89"/>
      <c r="D61" s="89"/>
      <c r="E61" s="89"/>
      <c r="F61" s="142"/>
      <c r="G61" s="143"/>
      <c r="H61" s="144"/>
      <c r="I61" s="145"/>
      <c r="J61" s="145"/>
      <c r="K61" s="145"/>
      <c r="L61" s="145"/>
      <c r="M61" s="145"/>
      <c r="N61" s="146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4"/>
      <c r="AD61" s="145"/>
      <c r="AE61" s="145"/>
      <c r="AF61" s="145"/>
      <c r="AG61" s="145"/>
      <c r="AH61" s="145"/>
      <c r="AI61" s="147"/>
      <c r="AJ61" s="145"/>
      <c r="AK61" s="144"/>
      <c r="AL61" s="144"/>
      <c r="AM61" s="144"/>
      <c r="AN61" s="145"/>
      <c r="AO61" s="145"/>
      <c r="AP61" s="145"/>
      <c r="AQ61" s="145"/>
      <c r="AR61" s="145"/>
      <c r="AS61" s="146"/>
      <c r="AT61" s="145"/>
      <c r="AU61" s="145"/>
      <c r="AV61" s="145"/>
      <c r="AW61" s="145"/>
      <c r="AX61" s="145"/>
      <c r="AY61" s="145"/>
      <c r="AZ61" s="145"/>
      <c r="BA61" s="146"/>
      <c r="BB61" s="145"/>
      <c r="BC61" s="145"/>
      <c r="BD61" s="256"/>
      <c r="BE61" s="256"/>
      <c r="BF61" s="256"/>
    </row>
    <row r="62" spans="1:62" ht="15.75">
      <c r="A62" s="4"/>
      <c r="B62" s="89"/>
      <c r="C62" s="89"/>
      <c r="D62" s="89"/>
      <c r="E62" s="89"/>
      <c r="F62" s="142"/>
      <c r="G62" s="143"/>
      <c r="H62" s="144"/>
      <c r="I62" s="145"/>
      <c r="J62" s="145"/>
      <c r="K62" s="145"/>
      <c r="L62" s="145"/>
      <c r="M62" s="145"/>
      <c r="N62" s="146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4"/>
      <c r="AD62" s="145"/>
      <c r="AE62" s="145"/>
      <c r="AF62" s="145"/>
      <c r="AG62" s="145"/>
      <c r="AH62" s="145"/>
      <c r="AI62" s="147"/>
      <c r="AJ62" s="145"/>
      <c r="AK62" s="144"/>
      <c r="AL62" s="144"/>
      <c r="AM62" s="144"/>
      <c r="AN62" s="145"/>
      <c r="AO62" s="145"/>
      <c r="AP62" s="145"/>
      <c r="AQ62" s="145"/>
      <c r="AR62" s="145"/>
      <c r="AS62" s="146"/>
      <c r="AT62" s="145"/>
      <c r="AU62" s="145"/>
      <c r="AV62" s="145"/>
      <c r="AW62" s="145"/>
      <c r="AX62" s="145"/>
      <c r="AY62" s="145"/>
      <c r="AZ62" s="145"/>
      <c r="BA62" s="146"/>
      <c r="BB62" s="145"/>
      <c r="BC62" s="145"/>
      <c r="BD62" s="100"/>
      <c r="BE62" s="100"/>
      <c r="BF62" s="102">
        <f>AM57+AU57+BD57</f>
        <v>0</v>
      </c>
    </row>
    <row r="63" spans="1:62" ht="15.75">
      <c r="A63" s="4"/>
      <c r="B63" s="89"/>
      <c r="C63" s="89"/>
      <c r="D63" s="89"/>
      <c r="E63" s="89"/>
      <c r="F63" s="142"/>
      <c r="G63" s="143"/>
      <c r="H63" s="144"/>
      <c r="I63" s="145"/>
      <c r="J63" s="145"/>
      <c r="K63" s="145"/>
      <c r="L63" s="145"/>
      <c r="M63" s="145"/>
      <c r="N63" s="146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4"/>
      <c r="AD63" s="145"/>
      <c r="AE63" s="145"/>
      <c r="AF63" s="145"/>
      <c r="AG63" s="145"/>
      <c r="AH63" s="145"/>
      <c r="AI63" s="147"/>
      <c r="AJ63" s="145"/>
      <c r="AK63" s="144"/>
      <c r="AL63" s="144"/>
      <c r="AM63" s="144"/>
      <c r="AN63" s="145"/>
      <c r="AO63" s="145"/>
      <c r="AP63" s="145"/>
      <c r="AQ63" s="145"/>
      <c r="AR63" s="145"/>
      <c r="AS63" s="146"/>
      <c r="AT63" s="145"/>
      <c r="AU63" s="145"/>
      <c r="AV63" s="145"/>
      <c r="AW63" s="145"/>
      <c r="AX63" s="145"/>
      <c r="AY63" s="145"/>
      <c r="AZ63" s="145"/>
      <c r="BA63" s="146"/>
      <c r="BB63" s="145"/>
      <c r="BC63" s="145"/>
      <c r="BD63" s="100"/>
      <c r="BE63" s="100"/>
      <c r="BF63" s="100"/>
    </row>
    <row r="64" spans="1:62" ht="15.75">
      <c r="A64" s="4"/>
      <c r="B64" s="89"/>
      <c r="C64" s="89"/>
      <c r="D64" s="89"/>
      <c r="E64" s="89"/>
      <c r="F64" s="142"/>
      <c r="G64" s="143"/>
      <c r="H64" s="144"/>
      <c r="I64" s="145"/>
      <c r="J64" s="145"/>
      <c r="K64" s="145"/>
      <c r="L64" s="145"/>
      <c r="M64" s="145"/>
      <c r="N64" s="146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4"/>
      <c r="AD64" s="145"/>
      <c r="AE64" s="145"/>
      <c r="AF64" s="145"/>
      <c r="AG64" s="145"/>
      <c r="AH64" s="145"/>
      <c r="AI64" s="147"/>
      <c r="AJ64" s="145"/>
      <c r="AK64" s="144"/>
      <c r="AL64" s="144"/>
      <c r="AM64" s="144"/>
      <c r="AN64" s="145"/>
      <c r="AO64" s="145"/>
      <c r="AP64" s="145"/>
      <c r="AQ64" s="145"/>
      <c r="AR64" s="145"/>
      <c r="AS64" s="146"/>
      <c r="AT64" s="145"/>
      <c r="AU64" s="145"/>
      <c r="AV64" s="145"/>
      <c r="AW64" s="145"/>
      <c r="AX64" s="145"/>
      <c r="AY64" s="145"/>
      <c r="AZ64" s="145"/>
      <c r="BA64" s="146"/>
      <c r="BB64" s="145"/>
      <c r="BC64" s="145"/>
      <c r="BD64" s="100"/>
      <c r="BE64" s="100"/>
      <c r="BF64" s="100"/>
    </row>
    <row r="65" spans="1:58" ht="15.75">
      <c r="A65" s="107"/>
      <c r="B65" s="100"/>
      <c r="C65" s="100"/>
      <c r="D65" s="100"/>
      <c r="E65" s="100"/>
      <c r="F65" s="100"/>
      <c r="G65" s="101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</row>
    <row r="66" spans="1:58" ht="18.75">
      <c r="A66" s="68"/>
      <c r="B66" s="73" t="s">
        <v>89</v>
      </c>
      <c r="C66" s="73"/>
      <c r="D66" s="73"/>
      <c r="E66" s="73"/>
      <c r="F66" s="90"/>
      <c r="G66" s="177"/>
      <c r="H66" s="91"/>
      <c r="I66" s="91"/>
      <c r="J66" s="92"/>
      <c r="K66" s="92"/>
      <c r="L66" s="92"/>
      <c r="M66" s="92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342" t="s">
        <v>116</v>
      </c>
      <c r="AO66" s="343"/>
      <c r="AP66" s="343"/>
      <c r="AQ66" s="343"/>
      <c r="AR66" s="343"/>
      <c r="AS66" s="343"/>
      <c r="AT66" s="343"/>
      <c r="AU66" s="344"/>
      <c r="AV66" s="342" t="s">
        <v>117</v>
      </c>
      <c r="AW66" s="343"/>
      <c r="AX66" s="343"/>
      <c r="AY66" s="343"/>
      <c r="AZ66" s="343"/>
      <c r="BA66" s="343"/>
      <c r="BB66" s="343"/>
      <c r="BC66" s="344"/>
      <c r="BD66" s="317" t="s">
        <v>118</v>
      </c>
      <c r="BE66" s="234"/>
      <c r="BF66" s="317" t="s">
        <v>119</v>
      </c>
    </row>
    <row r="67" spans="1:58" ht="15" customHeight="1">
      <c r="A67" s="368" t="s">
        <v>2</v>
      </c>
      <c r="B67" s="339" t="s">
        <v>19</v>
      </c>
      <c r="C67" s="326" t="s">
        <v>20</v>
      </c>
      <c r="D67" s="326" t="s">
        <v>21</v>
      </c>
      <c r="E67" s="326" t="s">
        <v>22</v>
      </c>
      <c r="F67" s="323" t="s">
        <v>23</v>
      </c>
      <c r="G67" s="323" t="s">
        <v>24</v>
      </c>
      <c r="H67" s="320" t="s">
        <v>25</v>
      </c>
      <c r="I67" s="345" t="s">
        <v>26</v>
      </c>
      <c r="J67" s="346"/>
      <c r="K67" s="346"/>
      <c r="L67" s="347"/>
      <c r="M67" s="351" t="s">
        <v>27</v>
      </c>
      <c r="N67" s="352"/>
      <c r="O67" s="352"/>
      <c r="P67" s="353"/>
      <c r="Q67" s="351" t="s">
        <v>28</v>
      </c>
      <c r="R67" s="352"/>
      <c r="S67" s="352"/>
      <c r="T67" s="352"/>
      <c r="U67" s="352"/>
      <c r="V67" s="352"/>
      <c r="W67" s="352"/>
      <c r="X67" s="352"/>
      <c r="Y67" s="352"/>
      <c r="Z67" s="352"/>
      <c r="AA67" s="352"/>
      <c r="AB67" s="353"/>
      <c r="AC67" s="320" t="s">
        <v>29</v>
      </c>
      <c r="AD67" s="371" t="s">
        <v>30</v>
      </c>
      <c r="AE67" s="372"/>
      <c r="AF67" s="372"/>
      <c r="AG67" s="372"/>
      <c r="AH67" s="372"/>
      <c r="AI67" s="373"/>
      <c r="AJ67" s="365" t="s">
        <v>31</v>
      </c>
      <c r="AK67" s="320" t="s">
        <v>32</v>
      </c>
      <c r="AL67" s="320" t="s">
        <v>33</v>
      </c>
      <c r="AM67" s="329" t="s">
        <v>34</v>
      </c>
      <c r="AN67" s="345" t="s">
        <v>26</v>
      </c>
      <c r="AO67" s="346"/>
      <c r="AP67" s="346"/>
      <c r="AQ67" s="347"/>
      <c r="AR67" s="351" t="s">
        <v>27</v>
      </c>
      <c r="AS67" s="352"/>
      <c r="AT67" s="352"/>
      <c r="AU67" s="353"/>
      <c r="AV67" s="345" t="s">
        <v>26</v>
      </c>
      <c r="AW67" s="346"/>
      <c r="AX67" s="346"/>
      <c r="AY67" s="347"/>
      <c r="AZ67" s="351" t="s">
        <v>27</v>
      </c>
      <c r="BA67" s="352"/>
      <c r="BB67" s="352"/>
      <c r="BC67" s="353"/>
      <c r="BD67" s="318"/>
      <c r="BE67" s="235"/>
      <c r="BF67" s="318"/>
    </row>
    <row r="68" spans="1:58" ht="15" customHeight="1">
      <c r="A68" s="369"/>
      <c r="B68" s="340"/>
      <c r="C68" s="327"/>
      <c r="D68" s="327"/>
      <c r="E68" s="327"/>
      <c r="F68" s="324"/>
      <c r="G68" s="324"/>
      <c r="H68" s="321"/>
      <c r="I68" s="348"/>
      <c r="J68" s="349"/>
      <c r="K68" s="349"/>
      <c r="L68" s="350"/>
      <c r="M68" s="354"/>
      <c r="N68" s="355"/>
      <c r="O68" s="355"/>
      <c r="P68" s="356"/>
      <c r="Q68" s="354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6"/>
      <c r="AC68" s="321"/>
      <c r="AD68" s="332" t="s">
        <v>35</v>
      </c>
      <c r="AE68" s="332" t="s">
        <v>36</v>
      </c>
      <c r="AF68" s="332" t="s">
        <v>37</v>
      </c>
      <c r="AG68" s="332" t="s">
        <v>38</v>
      </c>
      <c r="AH68" s="335" t="s">
        <v>39</v>
      </c>
      <c r="AI68" s="336"/>
      <c r="AJ68" s="366"/>
      <c r="AK68" s="321"/>
      <c r="AL68" s="321"/>
      <c r="AM68" s="330"/>
      <c r="AN68" s="348"/>
      <c r="AO68" s="349"/>
      <c r="AP68" s="349"/>
      <c r="AQ68" s="350"/>
      <c r="AR68" s="354"/>
      <c r="AS68" s="355"/>
      <c r="AT68" s="355"/>
      <c r="AU68" s="356"/>
      <c r="AV68" s="348"/>
      <c r="AW68" s="349"/>
      <c r="AX68" s="349"/>
      <c r="AY68" s="350"/>
      <c r="AZ68" s="354"/>
      <c r="BA68" s="355"/>
      <c r="BB68" s="355"/>
      <c r="BC68" s="356"/>
      <c r="BD68" s="318"/>
      <c r="BE68" s="235"/>
      <c r="BF68" s="318"/>
    </row>
    <row r="69" spans="1:58" ht="35.25" customHeight="1">
      <c r="A69" s="369"/>
      <c r="B69" s="340"/>
      <c r="C69" s="327"/>
      <c r="D69" s="327"/>
      <c r="E69" s="327"/>
      <c r="F69" s="324"/>
      <c r="G69" s="324"/>
      <c r="H69" s="321"/>
      <c r="I69" s="357" t="s">
        <v>4</v>
      </c>
      <c r="J69" s="357" t="s">
        <v>5</v>
      </c>
      <c r="K69" s="357" t="s">
        <v>6</v>
      </c>
      <c r="L69" s="357" t="s">
        <v>40</v>
      </c>
      <c r="M69" s="357" t="s">
        <v>4</v>
      </c>
      <c r="N69" s="359" t="s">
        <v>5</v>
      </c>
      <c r="O69" s="359" t="s">
        <v>6</v>
      </c>
      <c r="P69" s="359" t="s">
        <v>40</v>
      </c>
      <c r="Q69" s="363" t="s">
        <v>41</v>
      </c>
      <c r="R69" s="364"/>
      <c r="S69" s="363" t="s">
        <v>42</v>
      </c>
      <c r="T69" s="364"/>
      <c r="U69" s="363" t="s">
        <v>43</v>
      </c>
      <c r="V69" s="364"/>
      <c r="W69" s="363" t="s">
        <v>44</v>
      </c>
      <c r="X69" s="364"/>
      <c r="Y69" s="363" t="s">
        <v>45</v>
      </c>
      <c r="Z69" s="364"/>
      <c r="AA69" s="363" t="s">
        <v>46</v>
      </c>
      <c r="AB69" s="364"/>
      <c r="AC69" s="321"/>
      <c r="AD69" s="333"/>
      <c r="AE69" s="333"/>
      <c r="AF69" s="333"/>
      <c r="AG69" s="333"/>
      <c r="AH69" s="332"/>
      <c r="AI69" s="332" t="s">
        <v>47</v>
      </c>
      <c r="AJ69" s="366"/>
      <c r="AK69" s="321"/>
      <c r="AL69" s="321"/>
      <c r="AM69" s="330"/>
      <c r="AN69" s="357" t="s">
        <v>4</v>
      </c>
      <c r="AO69" s="357" t="s">
        <v>5</v>
      </c>
      <c r="AP69" s="357" t="s">
        <v>6</v>
      </c>
      <c r="AQ69" s="357" t="s">
        <v>40</v>
      </c>
      <c r="AR69" s="357" t="s">
        <v>4</v>
      </c>
      <c r="AS69" s="359" t="s">
        <v>5</v>
      </c>
      <c r="AT69" s="359" t="s">
        <v>6</v>
      </c>
      <c r="AU69" s="361" t="s">
        <v>118</v>
      </c>
      <c r="AV69" s="357" t="s">
        <v>4</v>
      </c>
      <c r="AW69" s="357" t="s">
        <v>5</v>
      </c>
      <c r="AX69" s="357" t="s">
        <v>6</v>
      </c>
      <c r="AY69" s="357" t="s">
        <v>40</v>
      </c>
      <c r="AZ69" s="357" t="s">
        <v>4</v>
      </c>
      <c r="BA69" s="359" t="s">
        <v>5</v>
      </c>
      <c r="BB69" s="359" t="s">
        <v>6</v>
      </c>
      <c r="BC69" s="359" t="s">
        <v>40</v>
      </c>
      <c r="BD69" s="319"/>
      <c r="BE69" s="236"/>
      <c r="BF69" s="319"/>
    </row>
    <row r="70" spans="1:58" ht="33.75" customHeight="1">
      <c r="A70" s="370"/>
      <c r="B70" s="341"/>
      <c r="C70" s="328"/>
      <c r="D70" s="328"/>
      <c r="E70" s="328"/>
      <c r="F70" s="325"/>
      <c r="G70" s="325"/>
      <c r="H70" s="322"/>
      <c r="I70" s="358"/>
      <c r="J70" s="358"/>
      <c r="K70" s="358"/>
      <c r="L70" s="358"/>
      <c r="M70" s="358"/>
      <c r="N70" s="360"/>
      <c r="O70" s="360"/>
      <c r="P70" s="360"/>
      <c r="Q70" s="173" t="s">
        <v>48</v>
      </c>
      <c r="R70" s="173" t="s">
        <v>49</v>
      </c>
      <c r="S70" s="173" t="s">
        <v>48</v>
      </c>
      <c r="T70" s="173" t="s">
        <v>49</v>
      </c>
      <c r="U70" s="173" t="s">
        <v>48</v>
      </c>
      <c r="V70" s="173" t="s">
        <v>49</v>
      </c>
      <c r="W70" s="173" t="s">
        <v>48</v>
      </c>
      <c r="X70" s="173" t="s">
        <v>49</v>
      </c>
      <c r="Y70" s="173" t="s">
        <v>48</v>
      </c>
      <c r="Z70" s="173" t="s">
        <v>49</v>
      </c>
      <c r="AA70" s="173" t="s">
        <v>48</v>
      </c>
      <c r="AB70" s="173" t="s">
        <v>49</v>
      </c>
      <c r="AC70" s="322"/>
      <c r="AD70" s="334"/>
      <c r="AE70" s="334"/>
      <c r="AF70" s="334"/>
      <c r="AG70" s="334"/>
      <c r="AH70" s="334"/>
      <c r="AI70" s="334"/>
      <c r="AJ70" s="367"/>
      <c r="AK70" s="322"/>
      <c r="AL70" s="322"/>
      <c r="AM70" s="331"/>
      <c r="AN70" s="358"/>
      <c r="AO70" s="358"/>
      <c r="AP70" s="358"/>
      <c r="AQ70" s="358"/>
      <c r="AR70" s="358"/>
      <c r="AS70" s="360"/>
      <c r="AT70" s="360"/>
      <c r="AU70" s="362"/>
      <c r="AV70" s="358"/>
      <c r="AW70" s="358"/>
      <c r="AX70" s="358"/>
      <c r="AY70" s="358"/>
      <c r="AZ70" s="358"/>
      <c r="BA70" s="360"/>
      <c r="BB70" s="360"/>
      <c r="BC70" s="360"/>
      <c r="BD70" s="134"/>
      <c r="BE70" s="134"/>
      <c r="BF70" s="134"/>
    </row>
    <row r="71" spans="1:58" ht="63">
      <c r="A71" s="58">
        <v>1</v>
      </c>
      <c r="B71" s="257" t="s">
        <v>76</v>
      </c>
      <c r="C71" s="93" t="s">
        <v>77</v>
      </c>
      <c r="D71" s="93" t="s">
        <v>94</v>
      </c>
      <c r="E71" s="93" t="s">
        <v>78</v>
      </c>
      <c r="F71" s="93" t="s">
        <v>95</v>
      </c>
      <c r="G71" s="94">
        <v>44</v>
      </c>
      <c r="H71" s="174">
        <v>115031</v>
      </c>
      <c r="I71" s="81"/>
      <c r="J71" s="95"/>
      <c r="K71" s="83"/>
      <c r="L71" s="83"/>
      <c r="M71" s="83"/>
      <c r="N71" s="96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>
        <f>N71</f>
        <v>0</v>
      </c>
      <c r="AD71" s="81"/>
      <c r="AE71" s="81"/>
      <c r="AF71" s="81"/>
      <c r="AG71" s="81"/>
      <c r="AH71" s="81"/>
      <c r="AI71" s="81"/>
      <c r="AJ71" s="81"/>
      <c r="AK71" s="81"/>
      <c r="AL71" s="97">
        <f>N71*10%</f>
        <v>0</v>
      </c>
      <c r="AM71" s="97">
        <f>AC71+AL71</f>
        <v>0</v>
      </c>
      <c r="AN71" s="81"/>
      <c r="AO71" s="95">
        <v>8</v>
      </c>
      <c r="AP71" s="83"/>
      <c r="AQ71" s="83"/>
      <c r="AR71" s="83"/>
      <c r="AS71" s="97"/>
      <c r="AT71" s="81"/>
      <c r="AU71" s="81"/>
      <c r="AV71" s="81"/>
      <c r="AW71" s="95"/>
      <c r="AX71" s="83"/>
      <c r="AY71" s="83"/>
      <c r="AZ71" s="83"/>
      <c r="BA71" s="96"/>
      <c r="BB71" s="81"/>
      <c r="BC71" s="81"/>
      <c r="BD71" s="103"/>
      <c r="BE71" s="103"/>
      <c r="BF71" s="104">
        <f>AM71+AU71+BD71</f>
        <v>0</v>
      </c>
    </row>
    <row r="72" spans="1:58" ht="15.75">
      <c r="A72" s="58"/>
      <c r="B72" s="258" t="s">
        <v>115</v>
      </c>
      <c r="C72" s="82"/>
      <c r="D72" s="79"/>
      <c r="E72" s="79"/>
      <c r="F72" s="79"/>
      <c r="G72" s="184"/>
      <c r="H72" s="81"/>
      <c r="I72" s="81"/>
      <c r="J72" s="103">
        <f t="shared" ref="J72:BF72" si="4">SUM(J71:J71)</f>
        <v>0</v>
      </c>
      <c r="K72" s="103">
        <f t="shared" si="4"/>
        <v>0</v>
      </c>
      <c r="L72" s="103">
        <f t="shared" si="4"/>
        <v>0</v>
      </c>
      <c r="M72" s="103">
        <f t="shared" si="4"/>
        <v>0</v>
      </c>
      <c r="N72" s="103">
        <f t="shared" si="4"/>
        <v>0</v>
      </c>
      <c r="O72" s="103">
        <f t="shared" si="4"/>
        <v>0</v>
      </c>
      <c r="P72" s="103">
        <f t="shared" si="4"/>
        <v>0</v>
      </c>
      <c r="Q72" s="103">
        <f t="shared" si="4"/>
        <v>0</v>
      </c>
      <c r="R72" s="103">
        <f t="shared" si="4"/>
        <v>0</v>
      </c>
      <c r="S72" s="103">
        <f t="shared" si="4"/>
        <v>0</v>
      </c>
      <c r="T72" s="103">
        <f t="shared" si="4"/>
        <v>0</v>
      </c>
      <c r="U72" s="103">
        <f t="shared" si="4"/>
        <v>0</v>
      </c>
      <c r="V72" s="103">
        <f t="shared" si="4"/>
        <v>0</v>
      </c>
      <c r="W72" s="103">
        <f t="shared" si="4"/>
        <v>0</v>
      </c>
      <c r="X72" s="103">
        <f t="shared" si="4"/>
        <v>0</v>
      </c>
      <c r="Y72" s="103">
        <f t="shared" si="4"/>
        <v>0</v>
      </c>
      <c r="Z72" s="103">
        <f t="shared" si="4"/>
        <v>0</v>
      </c>
      <c r="AA72" s="103">
        <f t="shared" si="4"/>
        <v>0</v>
      </c>
      <c r="AB72" s="103">
        <f t="shared" si="4"/>
        <v>0</v>
      </c>
      <c r="AC72" s="104">
        <f t="shared" si="4"/>
        <v>0</v>
      </c>
      <c r="AD72" s="103">
        <f t="shared" si="4"/>
        <v>0</v>
      </c>
      <c r="AE72" s="103">
        <f t="shared" si="4"/>
        <v>0</v>
      </c>
      <c r="AF72" s="103">
        <f t="shared" si="4"/>
        <v>0</v>
      </c>
      <c r="AG72" s="103">
        <f t="shared" si="4"/>
        <v>0</v>
      </c>
      <c r="AH72" s="103">
        <f t="shared" si="4"/>
        <v>0</v>
      </c>
      <c r="AI72" s="103">
        <f t="shared" si="4"/>
        <v>0</v>
      </c>
      <c r="AJ72" s="103">
        <f t="shared" si="4"/>
        <v>0</v>
      </c>
      <c r="AK72" s="103">
        <f t="shared" si="4"/>
        <v>0</v>
      </c>
      <c r="AL72" s="104">
        <f t="shared" si="4"/>
        <v>0</v>
      </c>
      <c r="AM72" s="104">
        <f t="shared" si="4"/>
        <v>0</v>
      </c>
      <c r="AN72" s="103">
        <f t="shared" si="4"/>
        <v>0</v>
      </c>
      <c r="AO72" s="103">
        <f t="shared" si="4"/>
        <v>8</v>
      </c>
      <c r="AP72" s="103">
        <f t="shared" si="4"/>
        <v>0</v>
      </c>
      <c r="AQ72" s="103">
        <f t="shared" si="4"/>
        <v>0</v>
      </c>
      <c r="AR72" s="103">
        <f t="shared" si="4"/>
        <v>0</v>
      </c>
      <c r="AS72" s="104">
        <f t="shared" si="4"/>
        <v>0</v>
      </c>
      <c r="AT72" s="103">
        <f t="shared" si="4"/>
        <v>0</v>
      </c>
      <c r="AU72" s="104">
        <f t="shared" si="4"/>
        <v>0</v>
      </c>
      <c r="AV72" s="103">
        <f t="shared" si="4"/>
        <v>0</v>
      </c>
      <c r="AW72" s="103">
        <f t="shared" si="4"/>
        <v>0</v>
      </c>
      <c r="AX72" s="103">
        <f t="shared" si="4"/>
        <v>0</v>
      </c>
      <c r="AY72" s="103">
        <f t="shared" si="4"/>
        <v>0</v>
      </c>
      <c r="AZ72" s="103">
        <f t="shared" si="4"/>
        <v>0</v>
      </c>
      <c r="BA72" s="103">
        <f t="shared" si="4"/>
        <v>0</v>
      </c>
      <c r="BB72" s="103">
        <f t="shared" si="4"/>
        <v>0</v>
      </c>
      <c r="BC72" s="103">
        <f t="shared" si="4"/>
        <v>0</v>
      </c>
      <c r="BD72" s="103">
        <f t="shared" si="4"/>
        <v>0</v>
      </c>
      <c r="BE72" s="103"/>
      <c r="BF72" s="104">
        <f t="shared" si="4"/>
        <v>0</v>
      </c>
    </row>
    <row r="73" spans="1:58" ht="15.75">
      <c r="A73" s="12"/>
      <c r="B73" s="258" t="s">
        <v>115</v>
      </c>
      <c r="C73" s="82"/>
      <c r="D73" s="79"/>
      <c r="E73" s="79"/>
      <c r="F73" s="79"/>
      <c r="G73" s="184"/>
      <c r="H73" s="81"/>
      <c r="I73" s="104">
        <f t="shared" ref="I73:AN73" si="5">I57+I72</f>
        <v>0</v>
      </c>
      <c r="J73" s="104">
        <f>J57+J72</f>
        <v>0</v>
      </c>
      <c r="K73" s="104">
        <f t="shared" si="5"/>
        <v>0</v>
      </c>
      <c r="L73" s="104">
        <f t="shared" si="5"/>
        <v>0</v>
      </c>
      <c r="M73" s="104">
        <f t="shared" si="5"/>
        <v>0</v>
      </c>
      <c r="N73" s="104">
        <f>N57+N72</f>
        <v>0</v>
      </c>
      <c r="O73" s="104">
        <f>O57+O72</f>
        <v>0</v>
      </c>
      <c r="P73" s="104">
        <f t="shared" si="5"/>
        <v>0</v>
      </c>
      <c r="Q73" s="104">
        <f t="shared" si="5"/>
        <v>0</v>
      </c>
      <c r="R73" s="104">
        <f t="shared" si="5"/>
        <v>0</v>
      </c>
      <c r="S73" s="104">
        <f t="shared" si="5"/>
        <v>0</v>
      </c>
      <c r="T73" s="104">
        <f t="shared" si="5"/>
        <v>0</v>
      </c>
      <c r="U73" s="104">
        <f t="shared" si="5"/>
        <v>0</v>
      </c>
      <c r="V73" s="104">
        <f t="shared" si="5"/>
        <v>0</v>
      </c>
      <c r="W73" s="104">
        <f t="shared" si="5"/>
        <v>0</v>
      </c>
      <c r="X73" s="104">
        <f t="shared" si="5"/>
        <v>0</v>
      </c>
      <c r="Y73" s="104">
        <f t="shared" si="5"/>
        <v>0</v>
      </c>
      <c r="Z73" s="104">
        <f t="shared" si="5"/>
        <v>0</v>
      </c>
      <c r="AA73" s="104">
        <f t="shared" si="5"/>
        <v>0</v>
      </c>
      <c r="AB73" s="104">
        <f t="shared" si="5"/>
        <v>0</v>
      </c>
      <c r="AC73" s="104">
        <f t="shared" si="5"/>
        <v>0</v>
      </c>
      <c r="AD73" s="104">
        <f t="shared" si="5"/>
        <v>0</v>
      </c>
      <c r="AE73" s="104">
        <f t="shared" si="5"/>
        <v>0</v>
      </c>
      <c r="AF73" s="104">
        <f t="shared" si="5"/>
        <v>0</v>
      </c>
      <c r="AG73" s="104">
        <f t="shared" si="5"/>
        <v>0</v>
      </c>
      <c r="AH73" s="104">
        <f t="shared" si="5"/>
        <v>0</v>
      </c>
      <c r="AI73" s="104">
        <f t="shared" si="5"/>
        <v>0</v>
      </c>
      <c r="AJ73" s="104">
        <f t="shared" si="5"/>
        <v>0</v>
      </c>
      <c r="AK73" s="104">
        <f t="shared" si="5"/>
        <v>0</v>
      </c>
      <c r="AL73" s="104">
        <f t="shared" si="5"/>
        <v>0</v>
      </c>
      <c r="AM73" s="104">
        <f t="shared" si="5"/>
        <v>0</v>
      </c>
      <c r="AN73" s="104">
        <f t="shared" si="5"/>
        <v>0</v>
      </c>
      <c r="AO73" s="104">
        <f t="shared" ref="AO73:BD73" si="6">AO57+AO72</f>
        <v>8</v>
      </c>
      <c r="AP73" s="104">
        <f t="shared" si="6"/>
        <v>0</v>
      </c>
      <c r="AQ73" s="104">
        <f t="shared" si="6"/>
        <v>0</v>
      </c>
      <c r="AR73" s="104">
        <f t="shared" si="6"/>
        <v>0</v>
      </c>
      <c r="AS73" s="104">
        <f t="shared" si="6"/>
        <v>0</v>
      </c>
      <c r="AT73" s="104">
        <f t="shared" si="6"/>
        <v>0</v>
      </c>
      <c r="AU73" s="104">
        <f t="shared" si="6"/>
        <v>0</v>
      </c>
      <c r="AV73" s="104">
        <f t="shared" si="6"/>
        <v>0</v>
      </c>
      <c r="AW73" s="104">
        <f t="shared" si="6"/>
        <v>0</v>
      </c>
      <c r="AX73" s="104">
        <f t="shared" si="6"/>
        <v>0</v>
      </c>
      <c r="AY73" s="104">
        <f t="shared" si="6"/>
        <v>0</v>
      </c>
      <c r="AZ73" s="104">
        <f t="shared" si="6"/>
        <v>0</v>
      </c>
      <c r="BA73" s="104">
        <f t="shared" si="6"/>
        <v>0</v>
      </c>
      <c r="BB73" s="104">
        <f t="shared" si="6"/>
        <v>0</v>
      </c>
      <c r="BC73" s="104">
        <f t="shared" si="6"/>
        <v>0</v>
      </c>
      <c r="BD73" s="104">
        <f t="shared" si="6"/>
        <v>0</v>
      </c>
      <c r="BE73" s="104"/>
      <c r="BF73" s="104">
        <f>BF57+BF72</f>
        <v>0</v>
      </c>
    </row>
    <row r="74" spans="1:58" ht="15.75">
      <c r="A74" s="10"/>
      <c r="B74" s="105"/>
      <c r="C74" s="100" t="s">
        <v>96</v>
      </c>
      <c r="D74" s="105"/>
      <c r="E74" s="105"/>
      <c r="F74" s="105"/>
      <c r="G74" s="106"/>
      <c r="H74" s="73"/>
      <c r="I74" s="73"/>
      <c r="J74" s="73"/>
      <c r="K74" s="148" t="s">
        <v>97</v>
      </c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91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2">
        <f>AM73+AU73+BD73</f>
        <v>0</v>
      </c>
    </row>
    <row r="75" spans="1:58" ht="15.75">
      <c r="A75" s="10"/>
      <c r="B75" s="13"/>
      <c r="C75" s="16"/>
      <c r="D75" s="13"/>
      <c r="E75" s="15"/>
      <c r="F75" s="15"/>
      <c r="G75" s="26"/>
      <c r="H75" s="15"/>
      <c r="I75" s="15"/>
      <c r="J75" s="51"/>
      <c r="K75" s="51"/>
      <c r="L75" s="62"/>
      <c r="M75" s="62"/>
      <c r="N75" s="62"/>
      <c r="O75" s="54"/>
      <c r="P75" s="54"/>
      <c r="Q75" s="54"/>
      <c r="R75" s="54"/>
      <c r="S75" s="54"/>
      <c r="T75" s="63"/>
      <c r="U75" s="64">
        <v>0.25</v>
      </c>
      <c r="V75" s="54"/>
      <c r="W75" s="54"/>
      <c r="X75" s="54"/>
      <c r="Y75" s="54"/>
      <c r="Z75" s="54"/>
      <c r="AA75" s="54"/>
      <c r="AB75" s="65">
        <v>4424</v>
      </c>
      <c r="AC75" s="54"/>
      <c r="AD75" s="54"/>
      <c r="AE75" s="64">
        <v>0.2</v>
      </c>
      <c r="AF75" s="64"/>
      <c r="AG75" s="54"/>
      <c r="AH75" s="65">
        <v>492</v>
      </c>
      <c r="AI75" s="65"/>
      <c r="AJ75" s="65"/>
      <c r="AK75" s="65">
        <v>442</v>
      </c>
      <c r="AL75" s="54"/>
      <c r="AM75" s="9"/>
    </row>
    <row r="76" spans="1:58" ht="15.75">
      <c r="A76" s="15"/>
      <c r="B76" s="14"/>
      <c r="C76" s="16"/>
      <c r="D76" s="14"/>
      <c r="E76" s="14"/>
      <c r="F76" s="14"/>
      <c r="G76" s="27"/>
      <c r="H76" s="14"/>
      <c r="I76" s="14"/>
      <c r="J76" s="51"/>
      <c r="K76" s="51"/>
      <c r="L76" s="62"/>
      <c r="M76" s="62"/>
      <c r="N76" s="64">
        <v>0.1</v>
      </c>
      <c r="O76" s="65">
        <v>98</v>
      </c>
      <c r="P76" s="54"/>
      <c r="Q76" s="54"/>
      <c r="R76" s="54"/>
      <c r="S76" s="54"/>
      <c r="T76" s="54"/>
      <c r="U76" s="66">
        <v>0.125</v>
      </c>
      <c r="V76" s="64"/>
      <c r="W76" s="64"/>
      <c r="X76" s="64"/>
      <c r="Y76" s="54"/>
      <c r="Z76" s="54"/>
      <c r="AA76" s="54"/>
      <c r="AB76" s="65">
        <v>2212</v>
      </c>
      <c r="AC76" s="54"/>
      <c r="AD76" s="54"/>
      <c r="AE76" s="64">
        <v>0.1</v>
      </c>
      <c r="AF76" s="64"/>
      <c r="AG76" s="54"/>
      <c r="AH76" s="65">
        <v>295</v>
      </c>
      <c r="AI76" s="65"/>
      <c r="AJ76" s="65"/>
      <c r="AK76" s="65">
        <v>295</v>
      </c>
      <c r="AL76" s="54"/>
      <c r="AM76" s="14"/>
    </row>
    <row r="77" spans="1:58" ht="15.75">
      <c r="A77" s="16"/>
      <c r="B77" s="16"/>
      <c r="C77" s="16"/>
      <c r="D77" s="16"/>
      <c r="E77" s="16"/>
      <c r="F77" s="16"/>
      <c r="G77" s="28"/>
      <c r="H77" s="17"/>
      <c r="I77" s="17"/>
      <c r="J77" s="51"/>
      <c r="K77" s="51"/>
      <c r="L77" s="62"/>
      <c r="M77" s="62"/>
      <c r="N77" s="64">
        <v>0.2</v>
      </c>
      <c r="O77" s="65">
        <v>197</v>
      </c>
      <c r="P77" s="54"/>
      <c r="Q77" s="54"/>
      <c r="R77" s="54"/>
      <c r="S77" s="54"/>
      <c r="T77" s="54"/>
      <c r="U77" s="64">
        <v>0.3</v>
      </c>
      <c r="V77" s="66"/>
      <c r="W77" s="66"/>
      <c r="X77" s="54"/>
      <c r="Y77" s="54"/>
      <c r="Z77" s="54"/>
      <c r="AA77" s="54"/>
      <c r="AB77" s="65">
        <v>5309</v>
      </c>
      <c r="AC77" s="54"/>
      <c r="AD77" s="54"/>
      <c r="AE77" s="64">
        <v>0.35</v>
      </c>
      <c r="AF77" s="64"/>
      <c r="AG77" s="54"/>
      <c r="AH77" s="65">
        <v>983</v>
      </c>
      <c r="AI77" s="65"/>
      <c r="AJ77" s="65"/>
      <c r="AK77" s="65">
        <v>885</v>
      </c>
      <c r="AL77" s="54"/>
      <c r="AM77" s="16"/>
    </row>
    <row r="78" spans="1:58" ht="15.75">
      <c r="A78" s="16"/>
      <c r="B78" s="16"/>
      <c r="C78" s="16"/>
      <c r="D78" s="16"/>
      <c r="E78" s="16"/>
      <c r="F78" s="16"/>
      <c r="G78" s="28"/>
      <c r="H78" s="17"/>
      <c r="I78" s="17"/>
      <c r="J78" s="52"/>
      <c r="K78" s="52"/>
      <c r="L78" s="54"/>
      <c r="M78" s="54"/>
      <c r="N78" s="64">
        <v>0.25</v>
      </c>
      <c r="O78" s="65">
        <v>246</v>
      </c>
      <c r="P78" s="54"/>
      <c r="Q78" s="54"/>
      <c r="R78" s="54"/>
      <c r="S78" s="54"/>
      <c r="T78" s="54"/>
      <c r="U78" s="64">
        <v>0.15</v>
      </c>
      <c r="V78" s="64"/>
      <c r="W78" s="64"/>
      <c r="X78" s="54"/>
      <c r="Y78" s="54"/>
      <c r="Z78" s="54"/>
      <c r="AA78" s="54"/>
      <c r="AB78" s="65">
        <v>2654</v>
      </c>
      <c r="AC78" s="54"/>
      <c r="AD78" s="54"/>
      <c r="AE78" s="64">
        <v>0.45</v>
      </c>
      <c r="AF78" s="64"/>
      <c r="AG78" s="54"/>
      <c r="AH78" s="65"/>
      <c r="AI78" s="65"/>
      <c r="AJ78" s="65"/>
      <c r="AK78" s="65"/>
      <c r="AL78" s="54"/>
      <c r="AM78" s="16"/>
    </row>
    <row r="79" spans="1:58" ht="15.75">
      <c r="A79" s="16"/>
      <c r="B79" s="16"/>
      <c r="C79" s="2"/>
      <c r="D79" s="16"/>
      <c r="E79" s="16"/>
      <c r="F79" s="16"/>
      <c r="G79" s="28"/>
      <c r="H79" s="17"/>
      <c r="I79" s="17"/>
      <c r="J79" s="52" t="s">
        <v>90</v>
      </c>
      <c r="K79" s="52"/>
      <c r="L79" s="54"/>
      <c r="M79" s="54"/>
      <c r="N79" s="66">
        <v>0.125</v>
      </c>
      <c r="O79" s="65">
        <v>123</v>
      </c>
      <c r="P79" s="54"/>
      <c r="Q79" s="54"/>
      <c r="R79" s="54"/>
      <c r="S79" s="54"/>
      <c r="T79" s="54"/>
      <c r="U79" s="54"/>
      <c r="V79" s="64"/>
      <c r="W79" s="64"/>
      <c r="X79" s="54"/>
      <c r="Y79" s="54"/>
      <c r="Z79" s="54"/>
      <c r="AA79" s="54"/>
      <c r="AB79" s="54"/>
      <c r="AC79" s="54"/>
      <c r="AD79" s="54"/>
      <c r="AE79" s="66">
        <v>3.5000000000000003E-2</v>
      </c>
      <c r="AF79" s="66"/>
      <c r="AG79" s="54"/>
      <c r="AH79" s="65"/>
      <c r="AI79" s="65"/>
      <c r="AJ79" s="65"/>
      <c r="AK79" s="65"/>
      <c r="AL79" s="54"/>
      <c r="AM79" s="16"/>
    </row>
    <row r="80" spans="1:58" ht="15.75">
      <c r="A80" s="16"/>
      <c r="B80" s="16"/>
      <c r="C80" s="2"/>
      <c r="D80" s="16"/>
      <c r="E80" s="16"/>
      <c r="F80" s="16"/>
      <c r="G80" s="28"/>
      <c r="H80" s="17"/>
      <c r="I80" s="17"/>
      <c r="J80" s="52"/>
      <c r="K80" s="52"/>
      <c r="L80" s="54"/>
      <c r="M80" s="6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67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16"/>
    </row>
    <row r="81" spans="1:58" ht="15.75">
      <c r="A81" s="16"/>
      <c r="B81" s="2"/>
      <c r="C81" s="2"/>
      <c r="D81" s="2"/>
      <c r="E81" s="2"/>
      <c r="F81" s="2"/>
      <c r="G81" s="29"/>
      <c r="H81" s="18"/>
      <c r="I81" s="18"/>
      <c r="J81" s="52"/>
      <c r="K81" s="52"/>
      <c r="L81" s="54"/>
      <c r="M81" s="64"/>
      <c r="N81" s="54"/>
      <c r="O81" s="54"/>
      <c r="P81" s="54"/>
      <c r="Q81" s="54"/>
      <c r="R81" s="54"/>
      <c r="S81" s="54"/>
      <c r="T81" s="62"/>
      <c r="U81" s="54"/>
      <c r="V81" s="54"/>
      <c r="W81" s="54"/>
      <c r="X81" s="54"/>
      <c r="Y81" s="54"/>
      <c r="Z81" s="54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2"/>
    </row>
    <row r="82" spans="1:58" ht="15.75">
      <c r="A82" s="16"/>
      <c r="B82" s="2"/>
      <c r="C82" s="2"/>
      <c r="D82" s="2"/>
      <c r="E82" s="2"/>
      <c r="F82" s="2"/>
      <c r="G82" s="29"/>
      <c r="H82" s="18"/>
      <c r="I82" s="52"/>
      <c r="J82" s="52"/>
      <c r="K82" s="52"/>
      <c r="L82" s="53"/>
      <c r="M82" s="52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2"/>
      <c r="AM82" s="2"/>
    </row>
    <row r="83" spans="1:58" ht="15.75">
      <c r="A83" s="2"/>
      <c r="B83" s="2"/>
      <c r="C83" s="2"/>
      <c r="D83" s="2"/>
      <c r="E83" s="2"/>
      <c r="F83" s="2"/>
      <c r="G83" s="29"/>
      <c r="H83" s="18"/>
      <c r="I83" s="52"/>
      <c r="J83" s="52"/>
      <c r="K83" s="52"/>
      <c r="L83" s="55"/>
      <c r="M83" s="52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2"/>
      <c r="AM83" s="2"/>
    </row>
    <row r="84" spans="1:58" ht="15.75">
      <c r="A84" s="2"/>
      <c r="B84" s="211"/>
      <c r="C84" s="211"/>
      <c r="D84" s="211"/>
      <c r="E84" s="211"/>
      <c r="F84" s="211"/>
      <c r="G84" s="212"/>
      <c r="H84" s="211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56"/>
      <c r="AC84" s="56"/>
      <c r="AD84" s="56"/>
      <c r="AE84" s="56"/>
      <c r="AF84" s="56"/>
      <c r="AG84" s="56"/>
      <c r="AH84" s="56"/>
      <c r="AI84" s="56"/>
      <c r="AJ84" s="56"/>
      <c r="AK84" s="57"/>
      <c r="AL84" s="19"/>
      <c r="AM84" s="19"/>
    </row>
    <row r="85" spans="1:58" ht="15.75">
      <c r="A85" s="2"/>
      <c r="B85" s="211"/>
      <c r="C85" s="211"/>
      <c r="D85" s="211"/>
      <c r="E85" s="211"/>
      <c r="F85" s="211"/>
      <c r="G85" s="212"/>
      <c r="H85" s="211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56"/>
      <c r="AC85" s="56"/>
      <c r="AD85" s="56"/>
      <c r="AE85" s="56"/>
      <c r="AF85" s="56"/>
      <c r="AG85" s="56"/>
      <c r="AH85" s="56"/>
      <c r="AI85" s="56"/>
      <c r="AJ85" s="56"/>
      <c r="AK85" s="57"/>
      <c r="AL85" s="19"/>
      <c r="AM85" s="19"/>
    </row>
    <row r="91" spans="1:58">
      <c r="B91" s="1"/>
      <c r="C91" s="1"/>
      <c r="D91" s="1"/>
      <c r="E91" s="1"/>
      <c r="F91" s="1"/>
      <c r="G91" s="2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58">
      <c r="A92" s="1"/>
      <c r="B92" s="1"/>
      <c r="C92" s="1"/>
      <c r="D92" s="1"/>
      <c r="E92" s="1"/>
      <c r="F92" s="1"/>
      <c r="G92" s="2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58">
      <c r="A93" s="3"/>
      <c r="B93" s="3"/>
      <c r="C93" s="3"/>
      <c r="D93" s="3"/>
      <c r="E93" s="3"/>
      <c r="F93" s="3"/>
      <c r="G93" s="2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16" t="s">
        <v>0</v>
      </c>
      <c r="AG93" s="316"/>
      <c r="AH93" s="316"/>
      <c r="AI93" s="316"/>
      <c r="AJ93" s="337"/>
      <c r="AK93" s="337"/>
      <c r="AL93" s="337"/>
      <c r="AM93" s="33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</row>
    <row r="94" spans="1:58">
      <c r="A94" s="214" t="s">
        <v>155</v>
      </c>
      <c r="B94" s="214"/>
      <c r="C94" s="214"/>
      <c r="D94" s="215"/>
      <c r="E94" s="215"/>
      <c r="F94" s="214" t="s">
        <v>155</v>
      </c>
      <c r="G94" s="214"/>
      <c r="H94" s="214"/>
      <c r="I94" s="216"/>
      <c r="J94" s="216"/>
      <c r="K94" s="216"/>
      <c r="L94" s="216"/>
      <c r="M94" s="216"/>
      <c r="N94" s="216"/>
      <c r="O94" s="216"/>
      <c r="P94" s="217" t="s">
        <v>156</v>
      </c>
      <c r="Q94" s="218"/>
      <c r="R94" s="216"/>
      <c r="S94" s="216"/>
      <c r="T94" s="219"/>
      <c r="U94" s="216"/>
      <c r="V94" s="216"/>
      <c r="W94" s="219"/>
      <c r="X94" s="220"/>
      <c r="Y94" s="313" t="s">
        <v>2</v>
      </c>
      <c r="Z94" s="313"/>
      <c r="AA94" s="338" t="s">
        <v>3</v>
      </c>
      <c r="AB94" s="314"/>
      <c r="AC94" s="314"/>
      <c r="AD94" s="314"/>
      <c r="AE94" s="314"/>
      <c r="AF94" s="314"/>
      <c r="AG94" s="314"/>
      <c r="AH94" s="314"/>
      <c r="AI94" s="315"/>
      <c r="AJ94" s="43" t="s">
        <v>4</v>
      </c>
      <c r="AK94" s="43" t="s">
        <v>5</v>
      </c>
      <c r="AL94" s="43" t="s">
        <v>6</v>
      </c>
      <c r="AM94" s="43" t="s">
        <v>7</v>
      </c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</row>
    <row r="95" spans="1:58" ht="15.75">
      <c r="A95" s="215"/>
      <c r="B95" s="215"/>
      <c r="C95" s="215"/>
      <c r="D95" s="215"/>
      <c r="E95" s="215"/>
      <c r="F95" s="215"/>
      <c r="G95" s="215"/>
      <c r="H95" s="215"/>
      <c r="I95" s="216"/>
      <c r="J95" s="216"/>
      <c r="K95" s="216"/>
      <c r="L95" s="221"/>
      <c r="M95" s="216"/>
      <c r="N95" s="216"/>
      <c r="O95" s="216"/>
      <c r="P95" s="299" t="s">
        <v>157</v>
      </c>
      <c r="Q95" s="300"/>
      <c r="R95" s="300"/>
      <c r="S95" s="300"/>
      <c r="T95" s="300"/>
      <c r="U95" s="300"/>
      <c r="V95" s="300"/>
      <c r="W95" s="301"/>
      <c r="X95" s="302"/>
      <c r="Y95" s="313">
        <v>1</v>
      </c>
      <c r="Z95" s="313"/>
      <c r="AA95" s="314" t="s">
        <v>8</v>
      </c>
      <c r="AB95" s="314"/>
      <c r="AC95" s="314"/>
      <c r="AD95" s="314"/>
      <c r="AE95" s="314"/>
      <c r="AF95" s="314"/>
      <c r="AG95" s="314"/>
      <c r="AH95" s="314"/>
      <c r="AI95" s="315"/>
      <c r="AJ95" s="59"/>
      <c r="AK95" s="198">
        <v>4</v>
      </c>
      <c r="AL95" s="198">
        <v>5</v>
      </c>
      <c r="AM95" s="198">
        <f>SUM(AK95:AL95)</f>
        <v>9</v>
      </c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</row>
    <row r="96" spans="1:58" ht="15.75">
      <c r="A96" s="225"/>
      <c r="B96" s="225"/>
      <c r="C96" s="225"/>
      <c r="D96" s="225"/>
      <c r="E96" s="225"/>
      <c r="F96" s="222"/>
      <c r="G96" s="222"/>
      <c r="H96" s="222"/>
      <c r="I96" s="215"/>
      <c r="J96" s="216"/>
      <c r="K96" s="216"/>
      <c r="L96" s="221"/>
      <c r="M96" s="216"/>
      <c r="N96" s="216"/>
      <c r="O96" s="216"/>
      <c r="P96" s="303" t="s">
        <v>199</v>
      </c>
      <c r="Q96" s="303"/>
      <c r="R96" s="303"/>
      <c r="S96" s="303"/>
      <c r="T96" s="303"/>
      <c r="U96" s="303"/>
      <c r="V96" s="303"/>
      <c r="W96" s="304"/>
      <c r="X96" s="302"/>
      <c r="Y96" s="313">
        <v>2</v>
      </c>
      <c r="Z96" s="313"/>
      <c r="AA96" s="314" t="s">
        <v>10</v>
      </c>
      <c r="AB96" s="314"/>
      <c r="AC96" s="314"/>
      <c r="AD96" s="314"/>
      <c r="AE96" s="314"/>
      <c r="AF96" s="314"/>
      <c r="AG96" s="314"/>
      <c r="AH96" s="314"/>
      <c r="AI96" s="315"/>
      <c r="AJ96" s="59"/>
      <c r="AK96" s="198">
        <v>4</v>
      </c>
      <c r="AL96" s="198">
        <v>3</v>
      </c>
      <c r="AM96" s="198">
        <f t="shared" ref="AM96" si="7">SUM(AK96:AL96)</f>
        <v>7</v>
      </c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</row>
    <row r="97" spans="1:60" ht="27" customHeight="1">
      <c r="A97" s="305" t="s">
        <v>158</v>
      </c>
      <c r="B97" s="305"/>
      <c r="C97" s="305"/>
      <c r="D97" s="305"/>
      <c r="E97" s="305"/>
      <c r="F97" s="306" t="s">
        <v>159</v>
      </c>
      <c r="G97" s="307"/>
      <c r="H97" s="307"/>
      <c r="I97" s="307"/>
      <c r="J97" s="307"/>
      <c r="K97" s="307"/>
      <c r="L97" s="307"/>
      <c r="M97" s="307"/>
      <c r="N97" s="307"/>
      <c r="O97" s="307"/>
      <c r="P97" s="216" t="s">
        <v>188</v>
      </c>
      <c r="Q97" s="223"/>
      <c r="R97" s="223"/>
      <c r="S97" s="223"/>
      <c r="T97" s="223"/>
      <c r="U97" s="223"/>
      <c r="V97" s="223"/>
      <c r="W97" s="219"/>
      <c r="X97" s="220"/>
      <c r="Y97" s="313">
        <v>3</v>
      </c>
      <c r="Z97" s="313"/>
      <c r="AA97" s="314" t="s">
        <v>11</v>
      </c>
      <c r="AB97" s="314"/>
      <c r="AC97" s="314"/>
      <c r="AD97" s="314"/>
      <c r="AE97" s="314"/>
      <c r="AF97" s="314"/>
      <c r="AG97" s="314"/>
      <c r="AH97" s="314"/>
      <c r="AI97" s="315"/>
      <c r="AJ97" s="59">
        <v>24</v>
      </c>
      <c r="AK97" s="72" t="s">
        <v>191</v>
      </c>
      <c r="AL97" s="198">
        <v>102</v>
      </c>
      <c r="AM97" s="72" t="s">
        <v>192</v>
      </c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</row>
    <row r="98" spans="1:60" ht="54" customHeight="1">
      <c r="A98" s="225"/>
      <c r="B98" s="225"/>
      <c r="C98" s="225"/>
      <c r="D98" s="225"/>
      <c r="E98" s="225"/>
      <c r="F98" s="215"/>
      <c r="G98" s="215"/>
      <c r="H98" s="215"/>
      <c r="I98" s="216"/>
      <c r="J98" s="224"/>
      <c r="K98" s="224"/>
      <c r="L98" s="224"/>
      <c r="M98" s="224"/>
      <c r="N98" s="216"/>
      <c r="O98" s="216"/>
      <c r="P98" s="308" t="s">
        <v>161</v>
      </c>
      <c r="Q98" s="308"/>
      <c r="R98" s="308"/>
      <c r="S98" s="308"/>
      <c r="T98" s="308"/>
      <c r="U98" s="308"/>
      <c r="V98" s="308"/>
      <c r="W98" s="309"/>
      <c r="X98" s="302"/>
      <c r="Y98" s="313">
        <v>4</v>
      </c>
      <c r="Z98" s="313"/>
      <c r="AA98" s="314" t="s">
        <v>12</v>
      </c>
      <c r="AB98" s="314"/>
      <c r="AC98" s="314"/>
      <c r="AD98" s="314"/>
      <c r="AE98" s="314"/>
      <c r="AF98" s="314"/>
      <c r="AG98" s="314"/>
      <c r="AH98" s="314"/>
      <c r="AI98" s="315"/>
      <c r="AJ98" s="59">
        <v>24</v>
      </c>
      <c r="AK98" s="72" t="s">
        <v>190</v>
      </c>
      <c r="AL98" s="198">
        <v>99</v>
      </c>
      <c r="AM98" s="72" t="s">
        <v>193</v>
      </c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</row>
    <row r="99" spans="1:60" ht="15.75">
      <c r="A99" s="310" t="s">
        <v>160</v>
      </c>
      <c r="B99" s="310"/>
      <c r="C99" s="310"/>
      <c r="D99" s="310"/>
      <c r="E99" s="310"/>
      <c r="F99" s="311" t="s">
        <v>189</v>
      </c>
      <c r="G99" s="311"/>
      <c r="H99" s="311"/>
      <c r="I99" s="311"/>
      <c r="J99" s="311"/>
      <c r="K99" s="311"/>
      <c r="L99" s="311"/>
      <c r="M99" s="311"/>
      <c r="N99" s="311"/>
      <c r="O99" s="311"/>
      <c r="P99" s="308" t="s">
        <v>162</v>
      </c>
      <c r="Q99" s="308"/>
      <c r="R99" s="308"/>
      <c r="S99" s="308"/>
      <c r="T99" s="308"/>
      <c r="U99" s="308"/>
      <c r="V99" s="308"/>
      <c r="W99" s="309"/>
      <c r="X99" s="302"/>
      <c r="Y99" s="313">
        <v>5</v>
      </c>
      <c r="Z99" s="313"/>
      <c r="AA99" s="314" t="s">
        <v>13</v>
      </c>
      <c r="AB99" s="314"/>
      <c r="AC99" s="314"/>
      <c r="AD99" s="314"/>
      <c r="AE99" s="314"/>
      <c r="AF99" s="314"/>
      <c r="AG99" s="314"/>
      <c r="AH99" s="314"/>
      <c r="AI99" s="315"/>
      <c r="AJ99" s="59"/>
      <c r="AK99" s="198">
        <v>3</v>
      </c>
      <c r="AL99" s="198">
        <v>3</v>
      </c>
      <c r="AM99" s="198">
        <f t="shared" ref="AM99:AM106" si="8">SUM(AK99:AL99)</f>
        <v>6</v>
      </c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</row>
    <row r="100" spans="1:60" ht="15.75">
      <c r="A100" s="3"/>
      <c r="B100" s="3"/>
      <c r="C100" s="3"/>
      <c r="D100" s="3"/>
      <c r="E100" s="50"/>
      <c r="F100" s="50"/>
      <c r="G100" s="161"/>
      <c r="H100" s="50"/>
      <c r="I100" s="50"/>
      <c r="J100" s="50"/>
      <c r="K100" s="50"/>
      <c r="L100" s="3"/>
      <c r="M100" s="3"/>
      <c r="N100" s="3"/>
      <c r="O100" s="192"/>
      <c r="P100" s="192"/>
      <c r="Q100" s="162"/>
      <c r="R100" s="162"/>
      <c r="S100" s="192"/>
      <c r="T100" s="192"/>
      <c r="U100" s="162"/>
      <c r="V100" s="162"/>
      <c r="W100" s="162"/>
      <c r="X100" s="162"/>
      <c r="Y100" s="313">
        <v>6</v>
      </c>
      <c r="Z100" s="313"/>
      <c r="AA100" s="314" t="s">
        <v>14</v>
      </c>
      <c r="AB100" s="314"/>
      <c r="AC100" s="314"/>
      <c r="AD100" s="314"/>
      <c r="AE100" s="314"/>
      <c r="AF100" s="314"/>
      <c r="AG100" s="314"/>
      <c r="AH100" s="314"/>
      <c r="AI100" s="315"/>
      <c r="AJ100" s="59"/>
      <c r="AK100" s="198">
        <v>0</v>
      </c>
      <c r="AL100" s="198">
        <v>0</v>
      </c>
      <c r="AM100" s="198">
        <f t="shared" si="8"/>
        <v>0</v>
      </c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</row>
    <row r="101" spans="1:60" ht="15.75">
      <c r="A101" s="3"/>
      <c r="B101" s="3"/>
      <c r="C101" s="3"/>
      <c r="D101" s="3"/>
      <c r="E101" s="3"/>
      <c r="F101" s="226" t="s">
        <v>163</v>
      </c>
      <c r="G101" s="23"/>
      <c r="H101" s="3"/>
      <c r="I101" s="3"/>
      <c r="J101" s="3"/>
      <c r="K101" s="3"/>
      <c r="L101" s="3"/>
      <c r="M101" s="3"/>
      <c r="N101" s="3"/>
      <c r="O101" s="192"/>
      <c r="P101" s="192"/>
      <c r="Q101" s="316"/>
      <c r="R101" s="316"/>
      <c r="S101" s="192"/>
      <c r="T101" s="192"/>
      <c r="U101" s="162"/>
      <c r="V101" s="162"/>
      <c r="W101" s="162"/>
      <c r="X101" s="162"/>
      <c r="Y101" s="313">
        <v>7</v>
      </c>
      <c r="Z101" s="313"/>
      <c r="AA101" s="314" t="s">
        <v>15</v>
      </c>
      <c r="AB101" s="314"/>
      <c r="AC101" s="314"/>
      <c r="AD101" s="314"/>
      <c r="AE101" s="314"/>
      <c r="AF101" s="314"/>
      <c r="AG101" s="314"/>
      <c r="AH101" s="314"/>
      <c r="AI101" s="315"/>
      <c r="AJ101" s="59"/>
      <c r="AK101" s="198"/>
      <c r="AL101" s="198">
        <v>0</v>
      </c>
      <c r="AM101" s="198">
        <f t="shared" si="8"/>
        <v>0</v>
      </c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</row>
    <row r="102" spans="1:60" ht="15.75">
      <c r="A102" s="3"/>
      <c r="B102" s="3"/>
      <c r="C102" s="3"/>
      <c r="D102" s="3"/>
      <c r="E102" s="3"/>
      <c r="F102" s="3"/>
      <c r="G102" s="23"/>
      <c r="H102" s="3"/>
      <c r="I102" s="3"/>
      <c r="J102" s="3"/>
      <c r="K102" s="23"/>
      <c r="L102" s="3"/>
      <c r="M102" s="3"/>
      <c r="N102" s="3"/>
      <c r="O102" s="5"/>
      <c r="P102" s="5"/>
      <c r="Q102" s="316"/>
      <c r="R102" s="316"/>
      <c r="S102" s="192"/>
      <c r="T102" s="192"/>
      <c r="U102" s="162"/>
      <c r="V102" s="162"/>
      <c r="W102" s="162"/>
      <c r="X102" s="162"/>
      <c r="Y102" s="313">
        <v>8</v>
      </c>
      <c r="Z102" s="313"/>
      <c r="AA102" s="314" t="s">
        <v>16</v>
      </c>
      <c r="AB102" s="314"/>
      <c r="AC102" s="314"/>
      <c r="AD102" s="314"/>
      <c r="AE102" s="314"/>
      <c r="AF102" s="314"/>
      <c r="AG102" s="314"/>
      <c r="AH102" s="314"/>
      <c r="AI102" s="315"/>
      <c r="AJ102" s="59"/>
      <c r="AK102" s="198"/>
      <c r="AL102" s="198">
        <v>1</v>
      </c>
      <c r="AM102" s="198">
        <f t="shared" si="8"/>
        <v>1</v>
      </c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</row>
    <row r="103" spans="1:60" ht="15.75">
      <c r="A103" s="3"/>
      <c r="B103" s="3"/>
      <c r="C103" s="3"/>
      <c r="D103" s="3"/>
      <c r="E103" s="3"/>
      <c r="F103" s="227" t="s">
        <v>9</v>
      </c>
      <c r="G103" s="23"/>
      <c r="H103" s="3"/>
      <c r="I103" s="3"/>
      <c r="J103" s="3"/>
      <c r="K103" s="3"/>
      <c r="L103" s="3"/>
      <c r="M103" s="3"/>
      <c r="N103" s="3"/>
      <c r="O103" s="192"/>
      <c r="P103" s="192"/>
      <c r="Q103" s="316"/>
      <c r="R103" s="316"/>
      <c r="S103" s="192"/>
      <c r="T103" s="192"/>
      <c r="U103" s="162"/>
      <c r="V103" s="162"/>
      <c r="W103" s="162"/>
      <c r="X103" s="162"/>
      <c r="Y103" s="313">
        <v>9</v>
      </c>
      <c r="Z103" s="313"/>
      <c r="AA103" s="314" t="s">
        <v>17</v>
      </c>
      <c r="AB103" s="314"/>
      <c r="AC103" s="314"/>
      <c r="AD103" s="314"/>
      <c r="AE103" s="314"/>
      <c r="AF103" s="314"/>
      <c r="AG103" s="314"/>
      <c r="AH103" s="314"/>
      <c r="AI103" s="315"/>
      <c r="AJ103" s="59"/>
      <c r="AK103" s="198">
        <v>0</v>
      </c>
      <c r="AL103" s="198">
        <v>0</v>
      </c>
      <c r="AM103" s="198">
        <f t="shared" si="8"/>
        <v>0</v>
      </c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</row>
    <row r="104" spans="1:60" ht="15.75">
      <c r="A104" s="3"/>
      <c r="B104" s="3"/>
      <c r="C104" s="3"/>
      <c r="D104" s="3"/>
      <c r="E104" s="3"/>
      <c r="F104" s="218" t="s">
        <v>166</v>
      </c>
      <c r="G104" s="23"/>
      <c r="H104" s="3"/>
      <c r="I104" s="3"/>
      <c r="J104" s="3"/>
      <c r="K104" s="3"/>
      <c r="L104" s="3"/>
      <c r="M104" s="3"/>
      <c r="N104" s="3"/>
      <c r="O104" s="192"/>
      <c r="P104" s="192"/>
      <c r="Q104" s="192"/>
      <c r="R104" s="192"/>
      <c r="S104" s="192"/>
      <c r="T104" s="192"/>
      <c r="U104" s="162"/>
      <c r="V104" s="162"/>
      <c r="W104" s="162"/>
      <c r="X104" s="162"/>
      <c r="Y104" s="428">
        <v>10</v>
      </c>
      <c r="Z104" s="429"/>
      <c r="AA104" s="430" t="s">
        <v>18</v>
      </c>
      <c r="AB104" s="431"/>
      <c r="AC104" s="431"/>
      <c r="AD104" s="431"/>
      <c r="AE104" s="431"/>
      <c r="AF104" s="431"/>
      <c r="AG104" s="431"/>
      <c r="AH104" s="431"/>
      <c r="AI104" s="432"/>
      <c r="AJ104" s="44"/>
      <c r="AK104" s="75">
        <v>3</v>
      </c>
      <c r="AL104" s="75">
        <v>3</v>
      </c>
      <c r="AM104" s="198">
        <f t="shared" si="8"/>
        <v>6</v>
      </c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</row>
    <row r="105" spans="1:60" ht="15.75">
      <c r="A105" s="3"/>
      <c r="B105" s="3"/>
      <c r="C105" s="3"/>
      <c r="D105" s="3"/>
      <c r="E105" s="3"/>
      <c r="F105" s="3"/>
      <c r="G105" s="23"/>
      <c r="H105" s="3"/>
      <c r="I105" s="3"/>
      <c r="J105" s="3"/>
      <c r="K105" s="3"/>
      <c r="L105" s="3"/>
      <c r="M105" s="3"/>
      <c r="N105" s="3"/>
      <c r="O105" s="192"/>
      <c r="P105" s="192"/>
      <c r="Q105" s="192"/>
      <c r="R105" s="192"/>
      <c r="S105" s="192"/>
      <c r="T105" s="192"/>
      <c r="U105" s="162"/>
      <c r="V105" s="162"/>
      <c r="W105" s="162"/>
      <c r="X105" s="162"/>
      <c r="Y105" s="45">
        <v>11</v>
      </c>
      <c r="Z105" s="46"/>
      <c r="AA105" s="195" t="s">
        <v>92</v>
      </c>
      <c r="AB105" s="195"/>
      <c r="AC105" s="195"/>
      <c r="AD105" s="195"/>
      <c r="AE105" s="195"/>
      <c r="AF105" s="195"/>
      <c r="AG105" s="195"/>
      <c r="AH105" s="195"/>
      <c r="AI105" s="196"/>
      <c r="AJ105" s="190"/>
      <c r="AK105" s="198"/>
      <c r="AL105" s="198">
        <v>0</v>
      </c>
      <c r="AM105" s="198">
        <f t="shared" si="8"/>
        <v>0</v>
      </c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</row>
    <row r="106" spans="1:60" ht="15.75">
      <c r="A106" s="3"/>
      <c r="B106" s="228"/>
      <c r="C106" s="229" t="s">
        <v>164</v>
      </c>
      <c r="D106" s="228"/>
      <c r="E106" s="228"/>
      <c r="F106" s="3"/>
      <c r="G106" s="23"/>
      <c r="H106" s="3"/>
      <c r="I106" s="3"/>
      <c r="J106" s="3"/>
      <c r="K106" s="3"/>
      <c r="L106" s="3"/>
      <c r="M106" s="3"/>
      <c r="N106" s="3"/>
      <c r="O106" s="192"/>
      <c r="P106" s="192"/>
      <c r="Q106" s="192"/>
      <c r="R106" s="192"/>
      <c r="S106" s="192"/>
      <c r="T106" s="192"/>
      <c r="U106" s="162"/>
      <c r="V106" s="162"/>
      <c r="W106" s="162"/>
      <c r="X106" s="162"/>
      <c r="Y106" s="45">
        <v>12</v>
      </c>
      <c r="Z106" s="46"/>
      <c r="AA106" s="193" t="s">
        <v>93</v>
      </c>
      <c r="AB106" s="193"/>
      <c r="AC106" s="193"/>
      <c r="AD106" s="193"/>
      <c r="AE106" s="193"/>
      <c r="AF106" s="193"/>
      <c r="AG106" s="193"/>
      <c r="AH106" s="193"/>
      <c r="AI106" s="194"/>
      <c r="AJ106" s="190"/>
      <c r="AK106" s="198"/>
      <c r="AL106" s="198">
        <v>0</v>
      </c>
      <c r="AM106" s="198">
        <f t="shared" si="8"/>
        <v>0</v>
      </c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</row>
    <row r="107" spans="1:60" ht="43.5">
      <c r="A107" s="3"/>
      <c r="B107" s="312" t="s">
        <v>165</v>
      </c>
      <c r="C107" s="312"/>
      <c r="D107" s="300"/>
      <c r="E107" s="300"/>
      <c r="F107" s="3"/>
      <c r="G107" s="23"/>
      <c r="H107" s="3"/>
      <c r="I107" s="3"/>
      <c r="J107" s="3"/>
      <c r="K107" s="3"/>
      <c r="L107" s="3"/>
      <c r="M107" s="3"/>
      <c r="N107" s="4"/>
      <c r="O107" s="192"/>
      <c r="P107" s="192"/>
      <c r="Q107" s="6"/>
      <c r="R107" s="6"/>
      <c r="S107" s="6"/>
      <c r="T107" s="6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8"/>
      <c r="AK107" s="8"/>
      <c r="AL107" s="8"/>
      <c r="AM107" s="8"/>
      <c r="AN107" s="377" t="s">
        <v>116</v>
      </c>
      <c r="AO107" s="378"/>
      <c r="AP107" s="378"/>
      <c r="AQ107" s="378"/>
      <c r="AR107" s="378"/>
      <c r="AS107" s="378"/>
      <c r="AT107" s="378"/>
      <c r="AU107" s="379"/>
      <c r="AV107" s="377" t="s">
        <v>117</v>
      </c>
      <c r="AW107" s="378"/>
      <c r="AX107" s="378"/>
      <c r="AY107" s="378"/>
      <c r="AZ107" s="378"/>
      <c r="BA107" s="378"/>
      <c r="BB107" s="378"/>
      <c r="BC107" s="379"/>
      <c r="BD107" s="374" t="s">
        <v>118</v>
      </c>
      <c r="BE107" s="277" t="s">
        <v>171</v>
      </c>
      <c r="BF107" s="374" t="s">
        <v>119</v>
      </c>
    </row>
    <row r="108" spans="1:60">
      <c r="A108" s="409" t="s">
        <v>2</v>
      </c>
      <c r="B108" s="412" t="s">
        <v>19</v>
      </c>
      <c r="C108" s="414" t="s">
        <v>20</v>
      </c>
      <c r="D108" s="414" t="s">
        <v>21</v>
      </c>
      <c r="E108" s="414" t="s">
        <v>22</v>
      </c>
      <c r="F108" s="417" t="s">
        <v>23</v>
      </c>
      <c r="G108" s="417" t="s">
        <v>24</v>
      </c>
      <c r="H108" s="417" t="s">
        <v>25</v>
      </c>
      <c r="I108" s="380" t="s">
        <v>26</v>
      </c>
      <c r="J108" s="381"/>
      <c r="K108" s="381"/>
      <c r="L108" s="382"/>
      <c r="M108" s="380" t="s">
        <v>27</v>
      </c>
      <c r="N108" s="381"/>
      <c r="O108" s="381"/>
      <c r="P108" s="382"/>
      <c r="Q108" s="380" t="s">
        <v>28</v>
      </c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2"/>
      <c r="AC108" s="391" t="s">
        <v>29</v>
      </c>
      <c r="AD108" s="421" t="s">
        <v>30</v>
      </c>
      <c r="AE108" s="421"/>
      <c r="AF108" s="421"/>
      <c r="AG108" s="421"/>
      <c r="AH108" s="421"/>
      <c r="AI108" s="421"/>
      <c r="AJ108" s="407" t="s">
        <v>31</v>
      </c>
      <c r="AK108" s="391" t="s">
        <v>32</v>
      </c>
      <c r="AL108" s="391" t="s">
        <v>33</v>
      </c>
      <c r="AM108" s="394" t="s">
        <v>34</v>
      </c>
      <c r="AN108" s="380" t="s">
        <v>26</v>
      </c>
      <c r="AO108" s="381"/>
      <c r="AP108" s="381"/>
      <c r="AQ108" s="382"/>
      <c r="AR108" s="380" t="s">
        <v>27</v>
      </c>
      <c r="AS108" s="381"/>
      <c r="AT108" s="381"/>
      <c r="AU108" s="382"/>
      <c r="AV108" s="380" t="s">
        <v>26</v>
      </c>
      <c r="AW108" s="381"/>
      <c r="AX108" s="381"/>
      <c r="AY108" s="382"/>
      <c r="AZ108" s="380" t="s">
        <v>27</v>
      </c>
      <c r="BA108" s="381"/>
      <c r="BB108" s="381"/>
      <c r="BC108" s="382"/>
      <c r="BD108" s="375"/>
      <c r="BE108" s="278"/>
      <c r="BF108" s="375"/>
    </row>
    <row r="109" spans="1:60">
      <c r="A109" s="410"/>
      <c r="B109" s="413"/>
      <c r="C109" s="415"/>
      <c r="D109" s="415"/>
      <c r="E109" s="415"/>
      <c r="F109" s="417"/>
      <c r="G109" s="417"/>
      <c r="H109" s="417"/>
      <c r="I109" s="383"/>
      <c r="J109" s="384"/>
      <c r="K109" s="384"/>
      <c r="L109" s="385"/>
      <c r="M109" s="383"/>
      <c r="N109" s="384"/>
      <c r="O109" s="384"/>
      <c r="P109" s="385"/>
      <c r="Q109" s="418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  <c r="AC109" s="392"/>
      <c r="AD109" s="397" t="s">
        <v>35</v>
      </c>
      <c r="AE109" s="397" t="s">
        <v>36</v>
      </c>
      <c r="AF109" s="397" t="s">
        <v>37</v>
      </c>
      <c r="AG109" s="397" t="s">
        <v>38</v>
      </c>
      <c r="AH109" s="398" t="s">
        <v>113</v>
      </c>
      <c r="AI109" s="399"/>
      <c r="AJ109" s="408"/>
      <c r="AK109" s="392"/>
      <c r="AL109" s="392"/>
      <c r="AM109" s="395"/>
      <c r="AN109" s="383"/>
      <c r="AO109" s="384"/>
      <c r="AP109" s="384"/>
      <c r="AQ109" s="385"/>
      <c r="AR109" s="383"/>
      <c r="AS109" s="384"/>
      <c r="AT109" s="384"/>
      <c r="AU109" s="385"/>
      <c r="AV109" s="383"/>
      <c r="AW109" s="384"/>
      <c r="AX109" s="384"/>
      <c r="AY109" s="385"/>
      <c r="AZ109" s="383"/>
      <c r="BA109" s="384"/>
      <c r="BB109" s="384"/>
      <c r="BC109" s="385"/>
      <c r="BD109" s="375"/>
      <c r="BE109" s="278"/>
      <c r="BF109" s="375"/>
    </row>
    <row r="110" spans="1:60">
      <c r="A110" s="410"/>
      <c r="B110" s="413"/>
      <c r="C110" s="415"/>
      <c r="D110" s="415"/>
      <c r="E110" s="415"/>
      <c r="F110" s="417"/>
      <c r="G110" s="417"/>
      <c r="H110" s="417"/>
      <c r="I110" s="386" t="s">
        <v>4</v>
      </c>
      <c r="J110" s="388" t="s">
        <v>5</v>
      </c>
      <c r="K110" s="388" t="s">
        <v>6</v>
      </c>
      <c r="L110" s="388" t="s">
        <v>40</v>
      </c>
      <c r="M110" s="386" t="s">
        <v>4</v>
      </c>
      <c r="N110" s="387" t="s">
        <v>5</v>
      </c>
      <c r="O110" s="387" t="s">
        <v>6</v>
      </c>
      <c r="P110" s="387" t="s">
        <v>40</v>
      </c>
      <c r="Q110" s="405" t="s">
        <v>41</v>
      </c>
      <c r="R110" s="406"/>
      <c r="S110" s="405" t="s">
        <v>42</v>
      </c>
      <c r="T110" s="406"/>
      <c r="U110" s="405" t="s">
        <v>43</v>
      </c>
      <c r="V110" s="406"/>
      <c r="W110" s="405" t="s">
        <v>44</v>
      </c>
      <c r="X110" s="406"/>
      <c r="Y110" s="405" t="s">
        <v>45</v>
      </c>
      <c r="Z110" s="406"/>
      <c r="AA110" s="405" t="s">
        <v>46</v>
      </c>
      <c r="AB110" s="406"/>
      <c r="AC110" s="392"/>
      <c r="AD110" s="397"/>
      <c r="AE110" s="397"/>
      <c r="AF110" s="397"/>
      <c r="AG110" s="397"/>
      <c r="AH110" s="397" t="s">
        <v>114</v>
      </c>
      <c r="AI110" s="397" t="s">
        <v>47</v>
      </c>
      <c r="AJ110" s="408"/>
      <c r="AK110" s="392"/>
      <c r="AL110" s="392"/>
      <c r="AM110" s="395"/>
      <c r="AN110" s="386" t="s">
        <v>4</v>
      </c>
      <c r="AO110" s="388" t="s">
        <v>5</v>
      </c>
      <c r="AP110" s="388" t="s">
        <v>6</v>
      </c>
      <c r="AQ110" s="388" t="s">
        <v>40</v>
      </c>
      <c r="AR110" s="386" t="s">
        <v>4</v>
      </c>
      <c r="AS110" s="387" t="s">
        <v>5</v>
      </c>
      <c r="AT110" s="387" t="s">
        <v>6</v>
      </c>
      <c r="AU110" s="389" t="s">
        <v>118</v>
      </c>
      <c r="AV110" s="386" t="s">
        <v>4</v>
      </c>
      <c r="AW110" s="388" t="s">
        <v>5</v>
      </c>
      <c r="AX110" s="388" t="s">
        <v>6</v>
      </c>
      <c r="AY110" s="388" t="s">
        <v>40</v>
      </c>
      <c r="AZ110" s="386" t="s">
        <v>4</v>
      </c>
      <c r="BA110" s="387" t="s">
        <v>5</v>
      </c>
      <c r="BB110" s="387" t="s">
        <v>6</v>
      </c>
      <c r="BC110" s="387" t="s">
        <v>40</v>
      </c>
      <c r="BD110" s="375"/>
      <c r="BE110" s="278"/>
      <c r="BF110" s="375"/>
    </row>
    <row r="111" spans="1:60" ht="63">
      <c r="A111" s="411"/>
      <c r="B111" s="413"/>
      <c r="C111" s="416"/>
      <c r="D111" s="416"/>
      <c r="E111" s="416"/>
      <c r="F111" s="417"/>
      <c r="G111" s="417"/>
      <c r="H111" s="417"/>
      <c r="I111" s="387"/>
      <c r="J111" s="388"/>
      <c r="K111" s="388"/>
      <c r="L111" s="388"/>
      <c r="M111" s="387"/>
      <c r="N111" s="388"/>
      <c r="O111" s="388"/>
      <c r="P111" s="388"/>
      <c r="Q111" s="30" t="s">
        <v>48</v>
      </c>
      <c r="R111" s="30" t="s">
        <v>49</v>
      </c>
      <c r="S111" s="30" t="s">
        <v>48</v>
      </c>
      <c r="T111" s="30" t="s">
        <v>49</v>
      </c>
      <c r="U111" s="30" t="s">
        <v>48</v>
      </c>
      <c r="V111" s="30" t="s">
        <v>49</v>
      </c>
      <c r="W111" s="30" t="s">
        <v>48</v>
      </c>
      <c r="X111" s="30" t="s">
        <v>49</v>
      </c>
      <c r="Y111" s="30" t="s">
        <v>48</v>
      </c>
      <c r="Z111" s="30" t="s">
        <v>49</v>
      </c>
      <c r="AA111" s="30" t="s">
        <v>48</v>
      </c>
      <c r="AB111" s="30" t="s">
        <v>49</v>
      </c>
      <c r="AC111" s="393"/>
      <c r="AD111" s="397"/>
      <c r="AE111" s="397"/>
      <c r="AF111" s="397"/>
      <c r="AG111" s="397"/>
      <c r="AH111" s="397"/>
      <c r="AI111" s="397"/>
      <c r="AJ111" s="408"/>
      <c r="AK111" s="393"/>
      <c r="AL111" s="393"/>
      <c r="AM111" s="396"/>
      <c r="AN111" s="387"/>
      <c r="AO111" s="388"/>
      <c r="AP111" s="388"/>
      <c r="AQ111" s="388"/>
      <c r="AR111" s="387"/>
      <c r="AS111" s="388"/>
      <c r="AT111" s="388"/>
      <c r="AU111" s="390"/>
      <c r="AV111" s="387"/>
      <c r="AW111" s="388"/>
      <c r="AX111" s="388"/>
      <c r="AY111" s="388"/>
      <c r="AZ111" s="387"/>
      <c r="BA111" s="388"/>
      <c r="BB111" s="388"/>
      <c r="BC111" s="388"/>
      <c r="BD111" s="376"/>
      <c r="BE111" s="279"/>
      <c r="BF111" s="376"/>
    </row>
    <row r="112" spans="1:60" ht="57">
      <c r="A112" s="191">
        <v>1</v>
      </c>
      <c r="B112" s="31" t="s">
        <v>50</v>
      </c>
      <c r="C112" s="31" t="s">
        <v>51</v>
      </c>
      <c r="D112" s="150" t="s">
        <v>99</v>
      </c>
      <c r="E112" s="150" t="s">
        <v>100</v>
      </c>
      <c r="F112" s="31" t="s">
        <v>194</v>
      </c>
      <c r="G112" s="79">
        <v>21.9</v>
      </c>
      <c r="H112" s="151">
        <f>H35*1.5</f>
        <v>143346</v>
      </c>
      <c r="I112" s="152"/>
      <c r="J112" s="153" t="s">
        <v>180</v>
      </c>
      <c r="K112" s="153"/>
      <c r="L112" s="153"/>
      <c r="M112" s="40"/>
      <c r="N112" s="35"/>
      <c r="O112" s="35"/>
      <c r="P112" s="153"/>
      <c r="Q112" s="154"/>
      <c r="R112" s="154"/>
      <c r="S112" s="108"/>
      <c r="T112" s="108"/>
      <c r="U112" s="154"/>
      <c r="V112" s="154"/>
      <c r="W112" s="154"/>
      <c r="X112" s="154"/>
      <c r="Y112" s="154"/>
      <c r="Z112" s="154"/>
      <c r="AA112" s="154"/>
      <c r="AB112" s="154"/>
      <c r="AC112" s="34">
        <f>M112+N112+O112+T112+X112</f>
        <v>0</v>
      </c>
      <c r="AD112" s="32"/>
      <c r="AE112" s="284"/>
      <c r="AF112" s="32"/>
      <c r="AG112" s="49"/>
      <c r="AH112" s="32"/>
      <c r="AI112" s="49">
        <f>393*AH112</f>
        <v>0</v>
      </c>
      <c r="AJ112" s="155">
        <f>AJ35*1.5</f>
        <v>0</v>
      </c>
      <c r="AK112" s="156"/>
      <c r="AL112" s="81">
        <f>(M112+N112+O112+AJ112)*10%</f>
        <v>0</v>
      </c>
      <c r="AM112" s="81">
        <f>AC112+AE112+AG112+AJ112+AL112</f>
        <v>0</v>
      </c>
      <c r="AN112" s="280"/>
      <c r="AO112" s="281" t="s">
        <v>180</v>
      </c>
      <c r="AP112" s="281"/>
      <c r="AQ112" s="281"/>
      <c r="AR112" s="280"/>
      <c r="AS112" s="80"/>
      <c r="AT112" s="80"/>
      <c r="AU112" s="283">
        <f>(AS112+AT112)*30%</f>
        <v>0</v>
      </c>
      <c r="AV112" s="280"/>
      <c r="AW112" s="281" t="s">
        <v>180</v>
      </c>
      <c r="AX112" s="281"/>
      <c r="AY112" s="281"/>
      <c r="AZ112" s="280"/>
      <c r="BA112" s="80"/>
      <c r="BB112" s="80"/>
      <c r="BC112" s="281"/>
      <c r="BD112" s="104">
        <f>BA112*35%</f>
        <v>0</v>
      </c>
      <c r="BE112" s="200"/>
      <c r="BF112" s="104">
        <f>AM112+AU112+BD112+BE112</f>
        <v>0</v>
      </c>
      <c r="BG112" s="107"/>
      <c r="BH112" s="107"/>
    </row>
    <row r="113" spans="1:60" ht="57.75">
      <c r="A113" s="127">
        <v>2</v>
      </c>
      <c r="B113" s="31" t="s">
        <v>50</v>
      </c>
      <c r="C113" s="31" t="s">
        <v>60</v>
      </c>
      <c r="D113" s="31" t="s">
        <v>52</v>
      </c>
      <c r="E113" s="31" t="s">
        <v>101</v>
      </c>
      <c r="F113" s="31" t="s">
        <v>53</v>
      </c>
      <c r="G113" s="79">
        <v>21.9</v>
      </c>
      <c r="H113" s="151">
        <v>169891</v>
      </c>
      <c r="I113" s="33"/>
      <c r="J113" s="34">
        <v>7</v>
      </c>
      <c r="K113" s="33"/>
      <c r="L113" s="33"/>
      <c r="M113" s="40"/>
      <c r="N113" s="35"/>
      <c r="O113" s="35"/>
      <c r="P113" s="35"/>
      <c r="Q113" s="36"/>
      <c r="R113" s="36"/>
      <c r="S113" s="36">
        <v>7</v>
      </c>
      <c r="T113" s="36"/>
      <c r="U113" s="33"/>
      <c r="V113" s="35"/>
      <c r="W113" s="35"/>
      <c r="X113" s="35"/>
      <c r="Y113" s="33"/>
      <c r="Z113" s="35"/>
      <c r="AA113" s="35"/>
      <c r="AB113" s="35"/>
      <c r="AC113" s="34">
        <f t="shared" ref="AC113:AC135" si="9">M113+N113+O113+T113+X113</f>
        <v>0</v>
      </c>
      <c r="AD113" s="34"/>
      <c r="AE113" s="81"/>
      <c r="AF113" s="34"/>
      <c r="AG113" s="34"/>
      <c r="AH113" s="33"/>
      <c r="AI113" s="49">
        <f t="shared" ref="AI113:AI129" si="10">393*AH113</f>
        <v>0</v>
      </c>
      <c r="AJ113" s="34"/>
      <c r="AK113" s="34"/>
      <c r="AL113" s="81">
        <f t="shared" ref="AL113:AL135" si="11">(M113+N113+O113+AJ113)*10%</f>
        <v>0</v>
      </c>
      <c r="AM113" s="81">
        <f t="shared" ref="AM113:AM135" si="12">AC113+AE113+AG113+AJ113+AL113</f>
        <v>0</v>
      </c>
      <c r="AN113" s="286"/>
      <c r="AO113" s="81">
        <v>7</v>
      </c>
      <c r="AP113" s="286"/>
      <c r="AQ113" s="286"/>
      <c r="AR113" s="286"/>
      <c r="AS113" s="80"/>
      <c r="AT113" s="80"/>
      <c r="AU113" s="283">
        <f t="shared" ref="AU113:AU135" si="13">(AS113+AT113)*30%</f>
        <v>0</v>
      </c>
      <c r="AV113" s="286"/>
      <c r="AW113" s="81"/>
      <c r="AX113" s="286"/>
      <c r="AY113" s="286"/>
      <c r="AZ113" s="286"/>
      <c r="BA113" s="80"/>
      <c r="BB113" s="80"/>
      <c r="BC113" s="80"/>
      <c r="BD113" s="104"/>
      <c r="BE113" s="200"/>
      <c r="BF113" s="104">
        <f t="shared" ref="BF113:BF135" si="14">AM113+AU113+BD113+BE113</f>
        <v>0</v>
      </c>
      <c r="BG113" s="107"/>
      <c r="BH113" s="107"/>
    </row>
    <row r="114" spans="1:60" ht="31.5">
      <c r="A114" s="199">
        <v>3</v>
      </c>
      <c r="B114" s="82" t="s">
        <v>54</v>
      </c>
      <c r="C114" s="79" t="s">
        <v>55</v>
      </c>
      <c r="D114" s="79" t="s">
        <v>56</v>
      </c>
      <c r="E114" s="79" t="s">
        <v>57</v>
      </c>
      <c r="F114" s="79" t="s">
        <v>195</v>
      </c>
      <c r="G114" s="197">
        <v>25.9</v>
      </c>
      <c r="H114" s="151">
        <v>156950</v>
      </c>
      <c r="I114" s="198"/>
      <c r="J114" s="83"/>
      <c r="K114" s="84">
        <v>16</v>
      </c>
      <c r="L114" s="84"/>
      <c r="M114" s="40"/>
      <c r="N114" s="35"/>
      <c r="O114" s="35"/>
      <c r="P114" s="80"/>
      <c r="Q114" s="285"/>
      <c r="R114" s="285"/>
      <c r="S114" s="285"/>
      <c r="T114" s="285"/>
      <c r="U114" s="286"/>
      <c r="V114" s="80"/>
      <c r="W114" s="286">
        <v>16</v>
      </c>
      <c r="X114" s="149"/>
      <c r="Y114" s="286"/>
      <c r="Z114" s="80"/>
      <c r="AA114" s="80"/>
      <c r="AB114" s="80"/>
      <c r="AC114" s="34">
        <f t="shared" si="9"/>
        <v>0</v>
      </c>
      <c r="AD114" s="81"/>
      <c r="AE114" s="81"/>
      <c r="AF114" s="81"/>
      <c r="AG114" s="81"/>
      <c r="AH114" s="286"/>
      <c r="AI114" s="282">
        <f t="shared" si="10"/>
        <v>0</v>
      </c>
      <c r="AJ114" s="81"/>
      <c r="AK114" s="81"/>
      <c r="AL114" s="81">
        <f t="shared" si="11"/>
        <v>0</v>
      </c>
      <c r="AM114" s="81">
        <f t="shared" si="12"/>
        <v>0</v>
      </c>
      <c r="AN114" s="134"/>
      <c r="AO114" s="103"/>
      <c r="AP114" s="103">
        <v>16</v>
      </c>
      <c r="AQ114" s="134"/>
      <c r="AR114" s="134"/>
      <c r="AS114" s="80"/>
      <c r="AT114" s="80"/>
      <c r="AU114" s="283">
        <f t="shared" si="13"/>
        <v>0</v>
      </c>
      <c r="AV114" s="134"/>
      <c r="AW114" s="134"/>
      <c r="AX114" s="134"/>
      <c r="AY114" s="134"/>
      <c r="AZ114" s="134"/>
      <c r="BA114" s="80"/>
      <c r="BB114" s="80"/>
      <c r="BC114" s="134"/>
      <c r="BD114" s="104"/>
      <c r="BE114" s="200"/>
      <c r="BF114" s="104">
        <f t="shared" si="14"/>
        <v>0</v>
      </c>
      <c r="BG114" s="107"/>
      <c r="BH114" s="107"/>
    </row>
    <row r="115" spans="1:60" ht="31.5">
      <c r="A115" s="250"/>
      <c r="B115" s="82" t="s">
        <v>54</v>
      </c>
      <c r="C115" s="79" t="s">
        <v>124</v>
      </c>
      <c r="D115" s="41" t="s">
        <v>103</v>
      </c>
      <c r="E115" s="79" t="s">
        <v>57</v>
      </c>
      <c r="F115" s="79" t="s">
        <v>91</v>
      </c>
      <c r="G115" s="248">
        <v>25.9</v>
      </c>
      <c r="H115" s="151">
        <v>123768</v>
      </c>
      <c r="I115" s="249"/>
      <c r="J115" s="83">
        <v>1</v>
      </c>
      <c r="K115" s="84">
        <v>3</v>
      </c>
      <c r="L115" s="84"/>
      <c r="M115" s="40"/>
      <c r="N115" s="35"/>
      <c r="O115" s="35"/>
      <c r="P115" s="80"/>
      <c r="Q115" s="285"/>
      <c r="R115" s="285"/>
      <c r="S115" s="285"/>
      <c r="T115" s="285"/>
      <c r="U115" s="286"/>
      <c r="V115" s="80"/>
      <c r="W115" s="286"/>
      <c r="X115" s="149"/>
      <c r="Y115" s="286"/>
      <c r="Z115" s="80"/>
      <c r="AA115" s="80"/>
      <c r="AB115" s="80"/>
      <c r="AC115" s="34">
        <f t="shared" si="9"/>
        <v>0</v>
      </c>
      <c r="AD115" s="81"/>
      <c r="AE115" s="81"/>
      <c r="AF115" s="81"/>
      <c r="AG115" s="81"/>
      <c r="AH115" s="286"/>
      <c r="AI115" s="282"/>
      <c r="AJ115" s="81"/>
      <c r="AK115" s="81"/>
      <c r="AL115" s="81">
        <f t="shared" si="11"/>
        <v>0</v>
      </c>
      <c r="AM115" s="81">
        <f t="shared" si="12"/>
        <v>0</v>
      </c>
      <c r="AN115" s="134"/>
      <c r="AO115" s="103">
        <v>1</v>
      </c>
      <c r="AP115" s="103">
        <v>3</v>
      </c>
      <c r="AQ115" s="134"/>
      <c r="AR115" s="134"/>
      <c r="AS115" s="80"/>
      <c r="AT115" s="80"/>
      <c r="AU115" s="283">
        <f t="shared" si="13"/>
        <v>0</v>
      </c>
      <c r="AV115" s="134"/>
      <c r="AW115" s="134"/>
      <c r="AX115" s="134"/>
      <c r="AY115" s="134"/>
      <c r="AZ115" s="134"/>
      <c r="BA115" s="80"/>
      <c r="BB115" s="80"/>
      <c r="BC115" s="134"/>
      <c r="BD115" s="104"/>
      <c r="BE115" s="200"/>
      <c r="BF115" s="104">
        <f t="shared" si="14"/>
        <v>0</v>
      </c>
      <c r="BG115" s="107"/>
      <c r="BH115" s="107"/>
    </row>
    <row r="116" spans="1:60" ht="31.5">
      <c r="A116" s="128">
        <v>4</v>
      </c>
      <c r="B116" s="82" t="s">
        <v>54</v>
      </c>
      <c r="C116" s="79" t="s">
        <v>112</v>
      </c>
      <c r="D116" s="79" t="s">
        <v>56</v>
      </c>
      <c r="E116" s="79" t="s">
        <v>57</v>
      </c>
      <c r="F116" s="79" t="s">
        <v>91</v>
      </c>
      <c r="G116" s="197">
        <v>25.9</v>
      </c>
      <c r="H116" s="151">
        <f t="shared" ref="H116:H128" si="15">H39*1.5</f>
        <v>123768</v>
      </c>
      <c r="I116" s="198"/>
      <c r="J116" s="83"/>
      <c r="K116" s="84">
        <v>4</v>
      </c>
      <c r="L116" s="84"/>
      <c r="M116" s="40"/>
      <c r="N116" s="35"/>
      <c r="O116" s="35"/>
      <c r="P116" s="80"/>
      <c r="Q116" s="285"/>
      <c r="R116" s="285"/>
      <c r="S116" s="285"/>
      <c r="T116" s="285"/>
      <c r="U116" s="286"/>
      <c r="V116" s="80"/>
      <c r="W116" s="286">
        <v>4</v>
      </c>
      <c r="X116" s="149"/>
      <c r="Y116" s="286"/>
      <c r="Z116" s="80"/>
      <c r="AA116" s="80"/>
      <c r="AB116" s="80"/>
      <c r="AC116" s="34">
        <f t="shared" si="9"/>
        <v>0</v>
      </c>
      <c r="AD116" s="81"/>
      <c r="AE116" s="81"/>
      <c r="AF116" s="81"/>
      <c r="AG116" s="81"/>
      <c r="AH116" s="286"/>
      <c r="AI116" s="282">
        <f t="shared" si="10"/>
        <v>0</v>
      </c>
      <c r="AJ116" s="81"/>
      <c r="AK116" s="81"/>
      <c r="AL116" s="81">
        <f t="shared" si="11"/>
        <v>0</v>
      </c>
      <c r="AM116" s="81">
        <f t="shared" si="12"/>
        <v>0</v>
      </c>
      <c r="AN116" s="134"/>
      <c r="AO116" s="103"/>
      <c r="AP116" s="103">
        <v>4</v>
      </c>
      <c r="AQ116" s="134"/>
      <c r="AR116" s="134"/>
      <c r="AS116" s="80"/>
      <c r="AT116" s="80"/>
      <c r="AU116" s="283">
        <f t="shared" si="13"/>
        <v>0</v>
      </c>
      <c r="AV116" s="134"/>
      <c r="AW116" s="134"/>
      <c r="AX116" s="134"/>
      <c r="AY116" s="134"/>
      <c r="AZ116" s="134"/>
      <c r="BA116" s="80"/>
      <c r="BB116" s="80"/>
      <c r="BC116" s="134"/>
      <c r="BD116" s="104"/>
      <c r="BE116" s="200"/>
      <c r="BF116" s="104">
        <f t="shared" si="14"/>
        <v>0</v>
      </c>
      <c r="BG116" s="107"/>
      <c r="BH116" s="107"/>
    </row>
    <row r="117" spans="1:60" ht="63">
      <c r="A117" s="199">
        <v>5</v>
      </c>
      <c r="B117" s="79" t="s">
        <v>59</v>
      </c>
      <c r="C117" s="79" t="s">
        <v>60</v>
      </c>
      <c r="D117" s="79" t="s">
        <v>61</v>
      </c>
      <c r="E117" s="79" t="s">
        <v>62</v>
      </c>
      <c r="F117" s="79" t="s">
        <v>53</v>
      </c>
      <c r="G117" s="197">
        <v>27</v>
      </c>
      <c r="H117" s="151">
        <v>172546</v>
      </c>
      <c r="I117" s="198"/>
      <c r="J117" s="84"/>
      <c r="K117" s="84">
        <v>6</v>
      </c>
      <c r="L117" s="84"/>
      <c r="M117" s="40"/>
      <c r="N117" s="35"/>
      <c r="O117" s="35"/>
      <c r="P117" s="80"/>
      <c r="Q117" s="285"/>
      <c r="R117" s="285"/>
      <c r="S117" s="285"/>
      <c r="T117" s="285"/>
      <c r="U117" s="286"/>
      <c r="V117" s="80"/>
      <c r="W117" s="286">
        <v>6</v>
      </c>
      <c r="X117" s="149"/>
      <c r="Y117" s="286"/>
      <c r="Z117" s="81"/>
      <c r="AA117" s="80"/>
      <c r="AB117" s="80"/>
      <c r="AC117" s="34">
        <f t="shared" si="9"/>
        <v>0</v>
      </c>
      <c r="AD117" s="81"/>
      <c r="AE117" s="81"/>
      <c r="AF117" s="81"/>
      <c r="AG117" s="81"/>
      <c r="AH117" s="286"/>
      <c r="AI117" s="282">
        <f t="shared" si="10"/>
        <v>0</v>
      </c>
      <c r="AJ117" s="81"/>
      <c r="AK117" s="81"/>
      <c r="AL117" s="81">
        <f t="shared" si="11"/>
        <v>0</v>
      </c>
      <c r="AM117" s="81">
        <f t="shared" si="12"/>
        <v>0</v>
      </c>
      <c r="AN117" s="134"/>
      <c r="AO117" s="103"/>
      <c r="AP117" s="103">
        <v>6</v>
      </c>
      <c r="AQ117" s="134"/>
      <c r="AR117" s="134"/>
      <c r="AS117" s="80"/>
      <c r="AT117" s="80"/>
      <c r="AU117" s="283">
        <f t="shared" si="13"/>
        <v>0</v>
      </c>
      <c r="AV117" s="134"/>
      <c r="AW117" s="134"/>
      <c r="AX117" s="134"/>
      <c r="AY117" s="134"/>
      <c r="AZ117" s="134"/>
      <c r="BA117" s="80"/>
      <c r="BB117" s="80"/>
      <c r="BC117" s="134"/>
      <c r="BD117" s="104"/>
      <c r="BE117" s="200"/>
      <c r="BF117" s="104">
        <f t="shared" si="14"/>
        <v>0</v>
      </c>
      <c r="BG117" s="107"/>
      <c r="BH117" s="107"/>
    </row>
    <row r="118" spans="1:60" ht="31.5">
      <c r="A118" s="128">
        <v>6</v>
      </c>
      <c r="B118" s="79" t="s">
        <v>59</v>
      </c>
      <c r="C118" s="79" t="s">
        <v>63</v>
      </c>
      <c r="D118" s="79" t="s">
        <v>61</v>
      </c>
      <c r="E118" s="79" t="s">
        <v>64</v>
      </c>
      <c r="F118" s="79" t="s">
        <v>111</v>
      </c>
      <c r="G118" s="197">
        <v>27</v>
      </c>
      <c r="H118" s="151">
        <v>171218</v>
      </c>
      <c r="I118" s="198"/>
      <c r="J118" s="84"/>
      <c r="K118" s="84">
        <v>6</v>
      </c>
      <c r="L118" s="84"/>
      <c r="M118" s="40"/>
      <c r="N118" s="35"/>
      <c r="O118" s="35"/>
      <c r="P118" s="80"/>
      <c r="Q118" s="285"/>
      <c r="R118" s="285"/>
      <c r="S118" s="285"/>
      <c r="T118" s="285"/>
      <c r="U118" s="286"/>
      <c r="V118" s="80"/>
      <c r="W118" s="286"/>
      <c r="X118" s="149"/>
      <c r="Y118" s="286"/>
      <c r="Z118" s="81"/>
      <c r="AA118" s="80"/>
      <c r="AB118" s="80"/>
      <c r="AC118" s="34">
        <f t="shared" si="9"/>
        <v>0</v>
      </c>
      <c r="AD118" s="81"/>
      <c r="AE118" s="81"/>
      <c r="AF118" s="81"/>
      <c r="AG118" s="81"/>
      <c r="AH118" s="286"/>
      <c r="AI118" s="282">
        <f t="shared" si="10"/>
        <v>0</v>
      </c>
      <c r="AJ118" s="81"/>
      <c r="AK118" s="81"/>
      <c r="AL118" s="81">
        <f t="shared" si="11"/>
        <v>0</v>
      </c>
      <c r="AM118" s="81">
        <f t="shared" si="12"/>
        <v>0</v>
      </c>
      <c r="AN118" s="134"/>
      <c r="AO118" s="103"/>
      <c r="AP118" s="103">
        <v>6</v>
      </c>
      <c r="AQ118" s="134"/>
      <c r="AR118" s="134"/>
      <c r="AS118" s="80"/>
      <c r="AT118" s="80"/>
      <c r="AU118" s="283">
        <f t="shared" si="13"/>
        <v>0</v>
      </c>
      <c r="AV118" s="134"/>
      <c r="AW118" s="134"/>
      <c r="AX118" s="134"/>
      <c r="AY118" s="134"/>
      <c r="AZ118" s="134"/>
      <c r="BA118" s="80"/>
      <c r="BB118" s="80"/>
      <c r="BC118" s="134"/>
      <c r="BD118" s="104"/>
      <c r="BE118" s="200"/>
      <c r="BF118" s="104">
        <f t="shared" si="14"/>
        <v>0</v>
      </c>
      <c r="BG118" s="107"/>
      <c r="BH118" s="107"/>
    </row>
    <row r="119" spans="1:60" ht="43.5">
      <c r="A119" s="191">
        <v>7</v>
      </c>
      <c r="B119" s="37" t="s">
        <v>65</v>
      </c>
      <c r="C119" s="31" t="s">
        <v>104</v>
      </c>
      <c r="D119" s="31" t="s">
        <v>66</v>
      </c>
      <c r="E119" s="31" t="s">
        <v>67</v>
      </c>
      <c r="F119" s="31" t="s">
        <v>196</v>
      </c>
      <c r="G119" s="197">
        <v>33.9</v>
      </c>
      <c r="H119" s="151">
        <v>171218</v>
      </c>
      <c r="I119" s="33">
        <v>1</v>
      </c>
      <c r="J119" s="34"/>
      <c r="K119" s="33">
        <v>9</v>
      </c>
      <c r="L119" s="33"/>
      <c r="M119" s="40"/>
      <c r="N119" s="35"/>
      <c r="O119" s="35"/>
      <c r="P119" s="35"/>
      <c r="Q119" s="36"/>
      <c r="R119" s="36"/>
      <c r="S119" s="36"/>
      <c r="T119" s="36"/>
      <c r="U119" s="33"/>
      <c r="V119" s="35"/>
      <c r="W119" s="33">
        <v>9</v>
      </c>
      <c r="X119" s="159"/>
      <c r="Y119" s="33"/>
      <c r="Z119" s="35"/>
      <c r="AA119" s="35"/>
      <c r="AB119" s="35"/>
      <c r="AC119" s="34">
        <f t="shared" si="9"/>
        <v>0</v>
      </c>
      <c r="AD119" s="34"/>
      <c r="AE119" s="81"/>
      <c r="AF119" s="34"/>
      <c r="AG119" s="34"/>
      <c r="AH119" s="33"/>
      <c r="AI119" s="49">
        <f t="shared" si="10"/>
        <v>0</v>
      </c>
      <c r="AJ119" s="34"/>
      <c r="AK119" s="34"/>
      <c r="AL119" s="81">
        <f t="shared" si="11"/>
        <v>0</v>
      </c>
      <c r="AM119" s="81">
        <f t="shared" si="12"/>
        <v>0</v>
      </c>
      <c r="AN119" s="286"/>
      <c r="AO119" s="81"/>
      <c r="AP119" s="286">
        <v>9</v>
      </c>
      <c r="AQ119" s="286"/>
      <c r="AR119" s="286"/>
      <c r="AS119" s="80"/>
      <c r="AT119" s="80"/>
      <c r="AU119" s="283">
        <f t="shared" si="13"/>
        <v>0</v>
      </c>
      <c r="AV119" s="286"/>
      <c r="AW119" s="81"/>
      <c r="AX119" s="286">
        <v>9</v>
      </c>
      <c r="AY119" s="286"/>
      <c r="AZ119" s="286"/>
      <c r="BA119" s="80"/>
      <c r="BB119" s="80"/>
      <c r="BC119" s="80"/>
      <c r="BD119" s="287">
        <f>BB119*30%</f>
        <v>0</v>
      </c>
      <c r="BE119" s="288"/>
      <c r="BF119" s="104">
        <f t="shared" si="14"/>
        <v>0</v>
      </c>
      <c r="BG119" s="129"/>
      <c r="BH119" s="107"/>
    </row>
    <row r="120" spans="1:60" ht="43.5">
      <c r="A120" s="127">
        <v>8</v>
      </c>
      <c r="B120" s="37" t="s">
        <v>65</v>
      </c>
      <c r="C120" s="31" t="s">
        <v>68</v>
      </c>
      <c r="D120" s="31" t="s">
        <v>61</v>
      </c>
      <c r="E120" s="31" t="s">
        <v>69</v>
      </c>
      <c r="F120" s="31" t="s">
        <v>197</v>
      </c>
      <c r="G120" s="197">
        <v>33.9</v>
      </c>
      <c r="H120" s="151">
        <v>172546</v>
      </c>
      <c r="I120" s="33"/>
      <c r="J120" s="34"/>
      <c r="K120" s="33">
        <v>11</v>
      </c>
      <c r="L120" s="33"/>
      <c r="M120" s="40"/>
      <c r="N120" s="35"/>
      <c r="O120" s="35"/>
      <c r="P120" s="35"/>
      <c r="Q120" s="36"/>
      <c r="R120" s="36"/>
      <c r="S120" s="36"/>
      <c r="T120" s="36"/>
      <c r="U120" s="33"/>
      <c r="V120" s="35"/>
      <c r="W120" s="33">
        <v>10</v>
      </c>
      <c r="X120" s="159"/>
      <c r="Y120" s="33"/>
      <c r="Z120" s="35"/>
      <c r="AA120" s="35"/>
      <c r="AB120" s="35"/>
      <c r="AC120" s="34">
        <f t="shared" si="9"/>
        <v>0</v>
      </c>
      <c r="AD120" s="34"/>
      <c r="AE120" s="81"/>
      <c r="AF120" s="34"/>
      <c r="AG120" s="34"/>
      <c r="AH120" s="33"/>
      <c r="AI120" s="49">
        <f t="shared" si="10"/>
        <v>0</v>
      </c>
      <c r="AJ120" s="34"/>
      <c r="AK120" s="34"/>
      <c r="AL120" s="81">
        <f t="shared" si="11"/>
        <v>0</v>
      </c>
      <c r="AM120" s="81">
        <f t="shared" si="12"/>
        <v>0</v>
      </c>
      <c r="AN120" s="286"/>
      <c r="AO120" s="81"/>
      <c r="AP120" s="286">
        <v>11</v>
      </c>
      <c r="AQ120" s="286"/>
      <c r="AR120" s="286"/>
      <c r="AS120" s="80"/>
      <c r="AT120" s="80"/>
      <c r="AU120" s="283">
        <f t="shared" si="13"/>
        <v>0</v>
      </c>
      <c r="AV120" s="286"/>
      <c r="AW120" s="81"/>
      <c r="AX120" s="286">
        <v>13</v>
      </c>
      <c r="AY120" s="286"/>
      <c r="AZ120" s="286"/>
      <c r="BA120" s="80"/>
      <c r="BB120" s="80"/>
      <c r="BC120" s="80"/>
      <c r="BD120" s="287">
        <f>BB120*35%</f>
        <v>0</v>
      </c>
      <c r="BE120" s="287"/>
      <c r="BF120" s="104">
        <f t="shared" si="14"/>
        <v>0</v>
      </c>
      <c r="BG120" s="129"/>
      <c r="BH120" s="107"/>
    </row>
    <row r="121" spans="1:60" ht="39" customHeight="1">
      <c r="A121" s="130"/>
      <c r="B121" s="86" t="s">
        <v>70</v>
      </c>
      <c r="C121" s="86" t="s">
        <v>131</v>
      </c>
      <c r="D121" s="86" t="s">
        <v>170</v>
      </c>
      <c r="E121" s="274" t="s">
        <v>71</v>
      </c>
      <c r="F121" s="274" t="s">
        <v>198</v>
      </c>
      <c r="G121" s="197">
        <v>7</v>
      </c>
      <c r="H121" s="151">
        <v>158941</v>
      </c>
      <c r="I121" s="198"/>
      <c r="J121" s="83"/>
      <c r="K121" s="84">
        <v>7</v>
      </c>
      <c r="L121" s="40"/>
      <c r="M121" s="40"/>
      <c r="N121" s="35"/>
      <c r="O121" s="35"/>
      <c r="P121" s="35"/>
      <c r="Q121" s="36"/>
      <c r="R121" s="36"/>
      <c r="S121" s="36"/>
      <c r="T121" s="36"/>
      <c r="U121" s="33"/>
      <c r="V121" s="35"/>
      <c r="W121" s="33"/>
      <c r="X121" s="159"/>
      <c r="Y121" s="33"/>
      <c r="Z121" s="35"/>
      <c r="AA121" s="35"/>
      <c r="AB121" s="35"/>
      <c r="AC121" s="34">
        <f t="shared" si="9"/>
        <v>0</v>
      </c>
      <c r="AD121" s="34"/>
      <c r="AE121" s="81"/>
      <c r="AF121" s="34"/>
      <c r="AG121" s="34"/>
      <c r="AH121" s="33"/>
      <c r="AI121" s="49">
        <f t="shared" si="10"/>
        <v>0</v>
      </c>
      <c r="AJ121" s="34"/>
      <c r="AK121" s="34"/>
      <c r="AL121" s="81">
        <f t="shared" si="11"/>
        <v>0</v>
      </c>
      <c r="AM121" s="81">
        <f t="shared" si="12"/>
        <v>0</v>
      </c>
      <c r="AN121" s="75"/>
      <c r="AO121" s="135"/>
      <c r="AP121" s="136">
        <v>7</v>
      </c>
      <c r="AQ121" s="136"/>
      <c r="AR121" s="136"/>
      <c r="AS121" s="80"/>
      <c r="AT121" s="80"/>
      <c r="AU121" s="283">
        <f t="shared" si="13"/>
        <v>0</v>
      </c>
      <c r="AV121" s="75"/>
      <c r="AW121" s="135"/>
      <c r="AX121" s="136">
        <v>7</v>
      </c>
      <c r="AY121" s="136"/>
      <c r="AZ121" s="136"/>
      <c r="BA121" s="80"/>
      <c r="BB121" s="80"/>
      <c r="BC121" s="137"/>
      <c r="BD121" s="289">
        <f>BB121*35%</f>
        <v>0</v>
      </c>
      <c r="BE121" s="289"/>
      <c r="BF121" s="104">
        <f t="shared" si="14"/>
        <v>0</v>
      </c>
      <c r="BG121" s="107"/>
      <c r="BH121" s="107"/>
    </row>
    <row r="122" spans="1:60" ht="45" customHeight="1">
      <c r="A122" s="130"/>
      <c r="B122" s="86" t="s">
        <v>70</v>
      </c>
      <c r="C122" s="86" t="s">
        <v>181</v>
      </c>
      <c r="D122" s="86" t="s">
        <v>170</v>
      </c>
      <c r="E122" s="86" t="s">
        <v>127</v>
      </c>
      <c r="F122" s="79" t="s">
        <v>126</v>
      </c>
      <c r="G122" s="197">
        <v>7</v>
      </c>
      <c r="H122" s="151">
        <v>117132</v>
      </c>
      <c r="I122" s="198"/>
      <c r="J122" s="83"/>
      <c r="K122" s="84">
        <v>4</v>
      </c>
      <c r="L122" s="40"/>
      <c r="M122" s="40"/>
      <c r="N122" s="35"/>
      <c r="O122" s="35"/>
      <c r="P122" s="35"/>
      <c r="Q122" s="36"/>
      <c r="R122" s="36"/>
      <c r="S122" s="36"/>
      <c r="T122" s="36"/>
      <c r="U122" s="33"/>
      <c r="V122" s="35"/>
      <c r="W122" s="33">
        <v>4</v>
      </c>
      <c r="X122" s="159"/>
      <c r="Y122" s="33"/>
      <c r="Z122" s="35"/>
      <c r="AA122" s="35"/>
      <c r="AB122" s="35"/>
      <c r="AC122" s="34">
        <f t="shared" si="9"/>
        <v>0</v>
      </c>
      <c r="AD122" s="34"/>
      <c r="AE122" s="81"/>
      <c r="AF122" s="34"/>
      <c r="AG122" s="34"/>
      <c r="AH122" s="33"/>
      <c r="AI122" s="49">
        <f t="shared" si="10"/>
        <v>0</v>
      </c>
      <c r="AJ122" s="34"/>
      <c r="AK122" s="34"/>
      <c r="AL122" s="81">
        <f t="shared" si="11"/>
        <v>0</v>
      </c>
      <c r="AM122" s="81">
        <f t="shared" si="12"/>
        <v>0</v>
      </c>
      <c r="AN122" s="286"/>
      <c r="AO122" s="83"/>
      <c r="AP122" s="84">
        <v>4</v>
      </c>
      <c r="AQ122" s="84"/>
      <c r="AR122" s="84"/>
      <c r="AS122" s="80"/>
      <c r="AT122" s="80"/>
      <c r="AU122" s="283">
        <f t="shared" si="13"/>
        <v>0</v>
      </c>
      <c r="AV122" s="286"/>
      <c r="AW122" s="83"/>
      <c r="AX122" s="84"/>
      <c r="AY122" s="84"/>
      <c r="AZ122" s="84"/>
      <c r="BA122" s="80"/>
      <c r="BB122" s="80"/>
      <c r="BC122" s="80"/>
      <c r="BD122" s="200"/>
      <c r="BE122" s="200"/>
      <c r="BF122" s="104">
        <f t="shared" si="14"/>
        <v>0</v>
      </c>
      <c r="BG122" s="107"/>
      <c r="BH122" s="107"/>
    </row>
    <row r="123" spans="1:60" ht="43.5">
      <c r="A123" s="191">
        <v>11</v>
      </c>
      <c r="B123" s="37" t="s">
        <v>72</v>
      </c>
      <c r="C123" s="31" t="s">
        <v>73</v>
      </c>
      <c r="D123" s="31" t="s">
        <v>74</v>
      </c>
      <c r="E123" s="31" t="s">
        <v>75</v>
      </c>
      <c r="F123" s="31" t="s">
        <v>58</v>
      </c>
      <c r="G123" s="88">
        <v>15.9</v>
      </c>
      <c r="H123" s="151">
        <f t="shared" si="15"/>
        <v>162591</v>
      </c>
      <c r="I123" s="33"/>
      <c r="J123" s="39">
        <v>12</v>
      </c>
      <c r="K123" s="40">
        <v>9</v>
      </c>
      <c r="L123" s="40"/>
      <c r="M123" s="40"/>
      <c r="N123" s="35"/>
      <c r="O123" s="35"/>
      <c r="P123" s="35"/>
      <c r="Q123" s="36"/>
      <c r="R123" s="36"/>
      <c r="S123" s="36"/>
      <c r="T123" s="36"/>
      <c r="U123" s="33"/>
      <c r="V123" s="35"/>
      <c r="W123" s="33"/>
      <c r="X123" s="159"/>
      <c r="Y123" s="33"/>
      <c r="Z123" s="35"/>
      <c r="AA123" s="35"/>
      <c r="AB123" s="35"/>
      <c r="AC123" s="34">
        <f t="shared" si="9"/>
        <v>0</v>
      </c>
      <c r="AD123" s="34"/>
      <c r="AE123" s="81"/>
      <c r="AF123" s="34"/>
      <c r="AG123" s="34"/>
      <c r="AH123" s="33"/>
      <c r="AI123" s="49">
        <f t="shared" si="10"/>
        <v>0</v>
      </c>
      <c r="AJ123" s="34"/>
      <c r="AK123" s="34"/>
      <c r="AL123" s="81">
        <f t="shared" si="11"/>
        <v>0</v>
      </c>
      <c r="AM123" s="81">
        <f t="shared" si="12"/>
        <v>0</v>
      </c>
      <c r="AN123" s="286"/>
      <c r="AO123" s="83">
        <v>12</v>
      </c>
      <c r="AP123" s="84">
        <v>9</v>
      </c>
      <c r="AQ123" s="84"/>
      <c r="AR123" s="84"/>
      <c r="AS123" s="80"/>
      <c r="AT123" s="80"/>
      <c r="AU123" s="283">
        <f t="shared" si="13"/>
        <v>0</v>
      </c>
      <c r="AV123" s="286"/>
      <c r="AW123" s="83"/>
      <c r="AX123" s="84"/>
      <c r="AY123" s="84"/>
      <c r="AZ123" s="84"/>
      <c r="BA123" s="80"/>
      <c r="BB123" s="80"/>
      <c r="BC123" s="80"/>
      <c r="BD123" s="104"/>
      <c r="BE123" s="104"/>
      <c r="BF123" s="104">
        <f t="shared" si="14"/>
        <v>0</v>
      </c>
      <c r="BG123" s="107"/>
      <c r="BH123" s="107"/>
    </row>
    <row r="124" spans="1:60" ht="43.5">
      <c r="A124" s="191">
        <v>13</v>
      </c>
      <c r="B124" s="37" t="s">
        <v>98</v>
      </c>
      <c r="C124" s="31" t="s">
        <v>79</v>
      </c>
      <c r="D124" s="31" t="s">
        <v>105</v>
      </c>
      <c r="E124" s="31" t="s">
        <v>106</v>
      </c>
      <c r="F124" s="31" t="s">
        <v>80</v>
      </c>
      <c r="G124" s="197">
        <v>12.3</v>
      </c>
      <c r="H124" s="151">
        <f t="shared" si="15"/>
        <v>159604.5</v>
      </c>
      <c r="I124" s="33"/>
      <c r="J124" s="40">
        <v>8</v>
      </c>
      <c r="K124" s="40">
        <v>9</v>
      </c>
      <c r="L124" s="40"/>
      <c r="M124" s="40"/>
      <c r="N124" s="35"/>
      <c r="O124" s="35"/>
      <c r="P124" s="35"/>
      <c r="Q124" s="36"/>
      <c r="R124" s="36"/>
      <c r="S124" s="36">
        <v>8</v>
      </c>
      <c r="T124" s="36"/>
      <c r="U124" s="33"/>
      <c r="V124" s="35"/>
      <c r="W124" s="33">
        <v>9</v>
      </c>
      <c r="X124" s="159"/>
      <c r="Y124" s="33"/>
      <c r="Z124" s="35"/>
      <c r="AA124" s="35"/>
      <c r="AB124" s="35"/>
      <c r="AC124" s="34">
        <f t="shared" si="9"/>
        <v>0</v>
      </c>
      <c r="AD124" s="34"/>
      <c r="AE124" s="81"/>
      <c r="AF124" s="34"/>
      <c r="AG124" s="34"/>
      <c r="AH124" s="33"/>
      <c r="AI124" s="49">
        <f t="shared" si="10"/>
        <v>0</v>
      </c>
      <c r="AJ124" s="34"/>
      <c r="AK124" s="34"/>
      <c r="AL124" s="81">
        <f t="shared" si="11"/>
        <v>0</v>
      </c>
      <c r="AM124" s="81">
        <f t="shared" si="12"/>
        <v>0</v>
      </c>
      <c r="AN124" s="286"/>
      <c r="AO124" s="84">
        <v>8</v>
      </c>
      <c r="AP124" s="84">
        <v>9</v>
      </c>
      <c r="AQ124" s="84"/>
      <c r="AR124" s="84"/>
      <c r="AS124" s="80"/>
      <c r="AT124" s="80"/>
      <c r="AU124" s="283">
        <f t="shared" si="13"/>
        <v>0</v>
      </c>
      <c r="AV124" s="286"/>
      <c r="AW124" s="84"/>
      <c r="AX124" s="84"/>
      <c r="AY124" s="84"/>
      <c r="AZ124" s="84">
        <f>AU124/24*AV124</f>
        <v>0</v>
      </c>
      <c r="BA124" s="80"/>
      <c r="BB124" s="80"/>
      <c r="BC124" s="80"/>
      <c r="BD124" s="104"/>
      <c r="BE124" s="104"/>
      <c r="BF124" s="104">
        <f t="shared" si="14"/>
        <v>0</v>
      </c>
      <c r="BG124" s="107"/>
      <c r="BH124" s="107"/>
    </row>
    <row r="125" spans="1:60" ht="31.5">
      <c r="A125" s="128">
        <v>14</v>
      </c>
      <c r="B125" s="82" t="s">
        <v>81</v>
      </c>
      <c r="C125" s="79" t="s">
        <v>51</v>
      </c>
      <c r="D125" s="79" t="s">
        <v>103</v>
      </c>
      <c r="E125" s="79" t="s">
        <v>84</v>
      </c>
      <c r="F125" s="79" t="s">
        <v>150</v>
      </c>
      <c r="G125" s="197">
        <v>15.2</v>
      </c>
      <c r="H125" s="151">
        <f t="shared" si="15"/>
        <v>135714</v>
      </c>
      <c r="I125" s="198"/>
      <c r="J125" s="84">
        <v>20</v>
      </c>
      <c r="K125" s="84"/>
      <c r="L125" s="84"/>
      <c r="M125" s="40"/>
      <c r="N125" s="35"/>
      <c r="O125" s="35"/>
      <c r="P125" s="80"/>
      <c r="Q125" s="285"/>
      <c r="R125" s="285"/>
      <c r="S125" s="285">
        <v>14</v>
      </c>
      <c r="T125" s="285"/>
      <c r="U125" s="286"/>
      <c r="V125" s="80"/>
      <c r="W125" s="286"/>
      <c r="X125" s="159"/>
      <c r="Y125" s="286"/>
      <c r="Z125" s="80"/>
      <c r="AA125" s="80"/>
      <c r="AB125" s="80"/>
      <c r="AC125" s="34">
        <f t="shared" si="9"/>
        <v>0</v>
      </c>
      <c r="AD125" s="81"/>
      <c r="AE125" s="81"/>
      <c r="AF125" s="81"/>
      <c r="AG125" s="81"/>
      <c r="AH125" s="286"/>
      <c r="AI125" s="282">
        <f t="shared" si="10"/>
        <v>0</v>
      </c>
      <c r="AJ125" s="81"/>
      <c r="AK125" s="81"/>
      <c r="AL125" s="81">
        <f t="shared" si="11"/>
        <v>0</v>
      </c>
      <c r="AM125" s="81">
        <f t="shared" si="12"/>
        <v>0</v>
      </c>
      <c r="AN125" s="134"/>
      <c r="AO125" s="134">
        <v>20</v>
      </c>
      <c r="AP125" s="134"/>
      <c r="AQ125" s="134"/>
      <c r="AR125" s="134"/>
      <c r="AS125" s="80"/>
      <c r="AT125" s="80"/>
      <c r="AU125" s="283">
        <f t="shared" si="13"/>
        <v>0</v>
      </c>
      <c r="AV125" s="103"/>
      <c r="AW125" s="103">
        <v>22</v>
      </c>
      <c r="AX125" s="134"/>
      <c r="AY125" s="134"/>
      <c r="AZ125" s="134"/>
      <c r="BA125" s="80"/>
      <c r="BB125" s="80"/>
      <c r="BC125" s="134"/>
      <c r="BD125" s="104">
        <f>BA125*30%</f>
        <v>0</v>
      </c>
      <c r="BE125" s="104"/>
      <c r="BF125" s="104">
        <f t="shared" si="14"/>
        <v>0</v>
      </c>
      <c r="BG125" s="107"/>
      <c r="BH125" s="107"/>
    </row>
    <row r="126" spans="1:60" ht="47.25">
      <c r="A126" s="191">
        <v>15</v>
      </c>
      <c r="B126" s="82" t="s">
        <v>120</v>
      </c>
      <c r="C126" s="79" t="s">
        <v>85</v>
      </c>
      <c r="D126" s="79" t="s">
        <v>103</v>
      </c>
      <c r="E126" s="79" t="s">
        <v>86</v>
      </c>
      <c r="F126" s="79" t="s">
        <v>91</v>
      </c>
      <c r="G126" s="197">
        <v>5.0999999999999996</v>
      </c>
      <c r="H126" s="151">
        <v>115805</v>
      </c>
      <c r="I126" s="33"/>
      <c r="J126" s="40">
        <v>18</v>
      </c>
      <c r="K126" s="40"/>
      <c r="L126" s="40"/>
      <c r="M126" s="40"/>
      <c r="N126" s="35"/>
      <c r="O126" s="35"/>
      <c r="P126" s="35"/>
      <c r="Q126" s="36"/>
      <c r="R126" s="36"/>
      <c r="S126" s="36">
        <v>11</v>
      </c>
      <c r="T126" s="36"/>
      <c r="U126" s="33"/>
      <c r="V126" s="35"/>
      <c r="W126" s="33"/>
      <c r="X126" s="159"/>
      <c r="Y126" s="33"/>
      <c r="Z126" s="35"/>
      <c r="AA126" s="35"/>
      <c r="AB126" s="35"/>
      <c r="AC126" s="34">
        <f t="shared" si="9"/>
        <v>0</v>
      </c>
      <c r="AD126" s="34"/>
      <c r="AE126" s="81"/>
      <c r="AF126" s="34"/>
      <c r="AG126" s="34"/>
      <c r="AH126" s="33"/>
      <c r="AI126" s="49">
        <f t="shared" si="10"/>
        <v>0</v>
      </c>
      <c r="AJ126" s="34"/>
      <c r="AK126" s="34"/>
      <c r="AL126" s="81">
        <f t="shared" si="11"/>
        <v>0</v>
      </c>
      <c r="AM126" s="81">
        <f t="shared" si="12"/>
        <v>0</v>
      </c>
      <c r="AN126" s="286"/>
      <c r="AO126" s="84">
        <v>18</v>
      </c>
      <c r="AP126" s="84"/>
      <c r="AQ126" s="84"/>
      <c r="AR126" s="84"/>
      <c r="AS126" s="80"/>
      <c r="AT126" s="80"/>
      <c r="AU126" s="283">
        <f t="shared" si="13"/>
        <v>0</v>
      </c>
      <c r="AV126" s="286"/>
      <c r="AW126" s="84"/>
      <c r="AX126" s="84"/>
      <c r="AY126" s="84"/>
      <c r="AZ126" s="84"/>
      <c r="BA126" s="80"/>
      <c r="BB126" s="80"/>
      <c r="BC126" s="80"/>
      <c r="BD126" s="104"/>
      <c r="BE126" s="104"/>
      <c r="BF126" s="104">
        <f t="shared" si="14"/>
        <v>0</v>
      </c>
      <c r="BG126" s="107"/>
      <c r="BH126" s="107"/>
    </row>
    <row r="127" spans="1:60" ht="57.75">
      <c r="A127" s="127">
        <v>16</v>
      </c>
      <c r="B127" s="31" t="s">
        <v>107</v>
      </c>
      <c r="C127" s="31" t="s">
        <v>82</v>
      </c>
      <c r="D127" s="31" t="s">
        <v>108</v>
      </c>
      <c r="E127" s="31" t="s">
        <v>109</v>
      </c>
      <c r="F127" s="31" t="s">
        <v>91</v>
      </c>
      <c r="G127" s="86">
        <v>5</v>
      </c>
      <c r="H127" s="151">
        <v>115805</v>
      </c>
      <c r="I127" s="33">
        <v>23</v>
      </c>
      <c r="J127" s="34"/>
      <c r="K127" s="33">
        <v>1</v>
      </c>
      <c r="L127" s="33"/>
      <c r="M127" s="40"/>
      <c r="N127" s="35"/>
      <c r="O127" s="35"/>
      <c r="P127" s="35"/>
      <c r="Q127" s="36"/>
      <c r="R127" s="36"/>
      <c r="S127" s="36"/>
      <c r="T127" s="36"/>
      <c r="U127" s="33"/>
      <c r="V127" s="35"/>
      <c r="W127" s="35"/>
      <c r="X127" s="159"/>
      <c r="Y127" s="33"/>
      <c r="Z127" s="35"/>
      <c r="AA127" s="35"/>
      <c r="AB127" s="35"/>
      <c r="AC127" s="34">
        <f t="shared" si="9"/>
        <v>0</v>
      </c>
      <c r="AD127" s="34"/>
      <c r="AE127" s="81"/>
      <c r="AF127" s="34"/>
      <c r="AG127" s="34"/>
      <c r="AH127" s="33"/>
      <c r="AI127" s="49">
        <f t="shared" si="10"/>
        <v>0</v>
      </c>
      <c r="AJ127" s="34"/>
      <c r="AK127" s="34"/>
      <c r="AL127" s="81">
        <f t="shared" si="11"/>
        <v>0</v>
      </c>
      <c r="AM127" s="81">
        <f t="shared" si="12"/>
        <v>0</v>
      </c>
      <c r="AN127" s="286"/>
      <c r="AO127" s="81"/>
      <c r="AP127" s="286">
        <v>1</v>
      </c>
      <c r="AQ127" s="286"/>
      <c r="AR127" s="286"/>
      <c r="AS127" s="80"/>
      <c r="AT127" s="80"/>
      <c r="AU127" s="283">
        <f t="shared" si="13"/>
        <v>0</v>
      </c>
      <c r="AV127" s="286"/>
      <c r="AW127" s="81"/>
      <c r="AX127" s="286"/>
      <c r="AY127" s="286"/>
      <c r="AZ127" s="286"/>
      <c r="BA127" s="80"/>
      <c r="BB127" s="80"/>
      <c r="BC127" s="80"/>
      <c r="BD127" s="104"/>
      <c r="BE127" s="104"/>
      <c r="BF127" s="104">
        <f t="shared" si="14"/>
        <v>0</v>
      </c>
      <c r="BG127" s="107"/>
      <c r="BH127" s="107"/>
    </row>
    <row r="128" spans="1:60" ht="43.5">
      <c r="A128" s="191">
        <v>17</v>
      </c>
      <c r="B128" s="42" t="s">
        <v>87</v>
      </c>
      <c r="C128" s="31" t="s">
        <v>102</v>
      </c>
      <c r="D128" s="31" t="s">
        <v>83</v>
      </c>
      <c r="E128" s="31" t="s">
        <v>88</v>
      </c>
      <c r="F128" s="31" t="s">
        <v>148</v>
      </c>
      <c r="G128" s="292">
        <v>12.1</v>
      </c>
      <c r="H128" s="151">
        <f t="shared" si="15"/>
        <v>159604.5</v>
      </c>
      <c r="I128" s="33"/>
      <c r="J128" s="40"/>
      <c r="K128" s="40">
        <v>5</v>
      </c>
      <c r="L128" s="40"/>
      <c r="M128" s="40"/>
      <c r="N128" s="35"/>
      <c r="O128" s="35"/>
      <c r="P128" s="35"/>
      <c r="Q128" s="33"/>
      <c r="R128" s="36"/>
      <c r="S128" s="36"/>
      <c r="T128" s="36"/>
      <c r="U128" s="33"/>
      <c r="V128" s="35"/>
      <c r="W128" s="33"/>
      <c r="X128" s="159"/>
      <c r="Y128" s="33"/>
      <c r="Z128" s="35"/>
      <c r="AA128" s="35"/>
      <c r="AB128" s="35"/>
      <c r="AC128" s="34">
        <f t="shared" si="9"/>
        <v>0</v>
      </c>
      <c r="AD128" s="34"/>
      <c r="AE128" s="81"/>
      <c r="AF128" s="34"/>
      <c r="AG128" s="34"/>
      <c r="AH128" s="33"/>
      <c r="AI128" s="49">
        <f t="shared" si="10"/>
        <v>0</v>
      </c>
      <c r="AJ128" s="34"/>
      <c r="AK128" s="34"/>
      <c r="AL128" s="81">
        <f t="shared" si="11"/>
        <v>0</v>
      </c>
      <c r="AM128" s="81">
        <f t="shared" si="12"/>
        <v>0</v>
      </c>
      <c r="AN128" s="286"/>
      <c r="AO128" s="84"/>
      <c r="AP128" s="84">
        <v>5</v>
      </c>
      <c r="AQ128" s="84"/>
      <c r="AR128" s="84"/>
      <c r="AS128" s="80"/>
      <c r="AT128" s="80"/>
      <c r="AU128" s="283">
        <f t="shared" si="13"/>
        <v>0</v>
      </c>
      <c r="AV128" s="286"/>
      <c r="AW128" s="84"/>
      <c r="AX128" s="84">
        <v>5</v>
      </c>
      <c r="AY128" s="84"/>
      <c r="AZ128" s="84"/>
      <c r="BA128" s="80"/>
      <c r="BB128" s="80"/>
      <c r="BC128" s="80"/>
      <c r="BD128" s="104">
        <f>BB128*30%</f>
        <v>0</v>
      </c>
      <c r="BE128" s="104"/>
      <c r="BF128" s="104">
        <f t="shared" si="14"/>
        <v>0</v>
      </c>
      <c r="BG128" s="107"/>
      <c r="BH128" s="107"/>
    </row>
    <row r="129" spans="1:60" ht="15.75">
      <c r="A129" s="127">
        <v>18</v>
      </c>
      <c r="B129" s="41" t="s">
        <v>87</v>
      </c>
      <c r="C129" s="41" t="s">
        <v>15</v>
      </c>
      <c r="D129" s="41" t="s">
        <v>103</v>
      </c>
      <c r="E129" s="41" t="s">
        <v>88</v>
      </c>
      <c r="F129" s="31" t="s">
        <v>91</v>
      </c>
      <c r="G129" s="292">
        <v>12.1</v>
      </c>
      <c r="H129" s="151">
        <v>118459</v>
      </c>
      <c r="I129" s="40"/>
      <c r="J129" s="40"/>
      <c r="K129" s="40">
        <v>4</v>
      </c>
      <c r="L129" s="40"/>
      <c r="M129" s="40"/>
      <c r="N129" s="35"/>
      <c r="O129" s="35"/>
      <c r="P129" s="33"/>
      <c r="Q129" s="33"/>
      <c r="R129" s="35"/>
      <c r="S129" s="35"/>
      <c r="T129" s="40"/>
      <c r="U129" s="35"/>
      <c r="V129" s="35"/>
      <c r="W129" s="35"/>
      <c r="X129" s="159"/>
      <c r="Y129" s="35"/>
      <c r="Z129" s="35"/>
      <c r="AA129" s="35"/>
      <c r="AB129" s="35"/>
      <c r="AC129" s="34">
        <f t="shared" si="9"/>
        <v>0</v>
      </c>
      <c r="AD129" s="34"/>
      <c r="AE129" s="84"/>
      <c r="AF129" s="40"/>
      <c r="AG129" s="34"/>
      <c r="AH129" s="34"/>
      <c r="AI129" s="49">
        <f t="shared" si="10"/>
        <v>0</v>
      </c>
      <c r="AJ129" s="40"/>
      <c r="AK129" s="34"/>
      <c r="AL129" s="81">
        <f t="shared" si="11"/>
        <v>0</v>
      </c>
      <c r="AM129" s="81">
        <f t="shared" si="12"/>
        <v>0</v>
      </c>
      <c r="AN129" s="84"/>
      <c r="AO129" s="84"/>
      <c r="AP129" s="84">
        <v>4</v>
      </c>
      <c r="AQ129" s="84"/>
      <c r="AR129" s="84"/>
      <c r="AS129" s="80"/>
      <c r="AT129" s="80"/>
      <c r="AU129" s="283">
        <f t="shared" si="13"/>
        <v>0</v>
      </c>
      <c r="AV129" s="84"/>
      <c r="AW129" s="84"/>
      <c r="AX129" s="84"/>
      <c r="AY129" s="84"/>
      <c r="AZ129" s="84"/>
      <c r="BA129" s="80"/>
      <c r="BB129" s="80"/>
      <c r="BC129" s="286"/>
      <c r="BD129" s="200"/>
      <c r="BE129" s="200"/>
      <c r="BF129" s="104">
        <f t="shared" si="14"/>
        <v>0</v>
      </c>
      <c r="BG129" s="107"/>
      <c r="BH129" s="107"/>
    </row>
    <row r="130" spans="1:60" ht="15.75">
      <c r="A130" s="130"/>
      <c r="B130" s="41" t="s">
        <v>175</v>
      </c>
      <c r="C130" s="41" t="s">
        <v>176</v>
      </c>
      <c r="D130" s="41" t="s">
        <v>169</v>
      </c>
      <c r="E130" s="41" t="s">
        <v>127</v>
      </c>
      <c r="F130" s="31" t="s">
        <v>128</v>
      </c>
      <c r="G130" s="197">
        <v>0</v>
      </c>
      <c r="H130" s="151">
        <v>136046</v>
      </c>
      <c r="I130" s="40"/>
      <c r="J130" s="40"/>
      <c r="K130" s="40">
        <v>5</v>
      </c>
      <c r="L130" s="40"/>
      <c r="M130" s="40"/>
      <c r="N130" s="35"/>
      <c r="O130" s="35"/>
      <c r="P130" s="33"/>
      <c r="Q130" s="33"/>
      <c r="R130" s="35"/>
      <c r="S130" s="35">
        <v>5</v>
      </c>
      <c r="T130" s="40"/>
      <c r="U130" s="35"/>
      <c r="V130" s="35"/>
      <c r="W130" s="35"/>
      <c r="X130" s="159"/>
      <c r="Y130" s="35"/>
      <c r="Z130" s="35"/>
      <c r="AA130" s="35"/>
      <c r="AB130" s="35"/>
      <c r="AC130" s="34">
        <f t="shared" si="9"/>
        <v>0</v>
      </c>
      <c r="AD130" s="34"/>
      <c r="AE130" s="84"/>
      <c r="AF130" s="40"/>
      <c r="AG130" s="34"/>
      <c r="AH130" s="34"/>
      <c r="AI130" s="49"/>
      <c r="AJ130" s="40"/>
      <c r="AK130" s="34"/>
      <c r="AL130" s="81">
        <f t="shared" si="11"/>
        <v>0</v>
      </c>
      <c r="AM130" s="81">
        <f t="shared" si="12"/>
        <v>0</v>
      </c>
      <c r="AN130" s="84"/>
      <c r="AO130" s="84"/>
      <c r="AP130" s="84">
        <v>5</v>
      </c>
      <c r="AQ130" s="84"/>
      <c r="AR130" s="84"/>
      <c r="AS130" s="80"/>
      <c r="AT130" s="80"/>
      <c r="AU130" s="283">
        <f t="shared" si="13"/>
        <v>0</v>
      </c>
      <c r="AV130" s="84"/>
      <c r="AW130" s="84"/>
      <c r="AX130" s="84"/>
      <c r="AY130" s="84"/>
      <c r="AZ130" s="84"/>
      <c r="BA130" s="80"/>
      <c r="BB130" s="80"/>
      <c r="BC130" s="286"/>
      <c r="BD130" s="200"/>
      <c r="BE130" s="200"/>
      <c r="BF130" s="104">
        <f t="shared" si="14"/>
        <v>0</v>
      </c>
      <c r="BG130" s="107"/>
      <c r="BH130" s="107"/>
    </row>
    <row r="131" spans="1:60" ht="31.5">
      <c r="A131" s="130"/>
      <c r="B131" s="79" t="s">
        <v>121</v>
      </c>
      <c r="C131" s="86" t="s">
        <v>122</v>
      </c>
      <c r="D131" s="86" t="s">
        <v>103</v>
      </c>
      <c r="E131" s="86" t="s">
        <v>88</v>
      </c>
      <c r="F131" s="79" t="s">
        <v>91</v>
      </c>
      <c r="G131" s="197">
        <v>2</v>
      </c>
      <c r="H131" s="151">
        <v>113150</v>
      </c>
      <c r="I131" s="33"/>
      <c r="J131" s="33">
        <v>4</v>
      </c>
      <c r="K131" s="33">
        <v>3</v>
      </c>
      <c r="L131" s="157"/>
      <c r="M131" s="40"/>
      <c r="N131" s="35"/>
      <c r="O131" s="35"/>
      <c r="P131" s="157"/>
      <c r="Q131" s="157"/>
      <c r="R131" s="158"/>
      <c r="S131" s="35"/>
      <c r="T131" s="33"/>
      <c r="U131" s="35"/>
      <c r="V131" s="35"/>
      <c r="W131" s="35"/>
      <c r="X131" s="33"/>
      <c r="Y131" s="35"/>
      <c r="Z131" s="35"/>
      <c r="AA131" s="35"/>
      <c r="AB131" s="35"/>
      <c r="AC131" s="34">
        <f t="shared" si="9"/>
        <v>0</v>
      </c>
      <c r="AD131" s="34"/>
      <c r="AE131" s="286"/>
      <c r="AF131" s="33"/>
      <c r="AG131" s="34"/>
      <c r="AH131" s="34"/>
      <c r="AI131" s="49"/>
      <c r="AJ131" s="33"/>
      <c r="AK131" s="34"/>
      <c r="AL131" s="81">
        <f t="shared" si="11"/>
        <v>0</v>
      </c>
      <c r="AM131" s="81">
        <f t="shared" si="12"/>
        <v>0</v>
      </c>
      <c r="AN131" s="286"/>
      <c r="AO131" s="286">
        <v>4</v>
      </c>
      <c r="AP131" s="286">
        <v>3</v>
      </c>
      <c r="AQ131" s="286"/>
      <c r="AR131" s="286"/>
      <c r="AS131" s="80"/>
      <c r="AT131" s="80"/>
      <c r="AU131" s="283">
        <f t="shared" si="13"/>
        <v>0</v>
      </c>
      <c r="AV131" s="138"/>
      <c r="AW131" s="138"/>
      <c r="AX131" s="138"/>
      <c r="AY131" s="138"/>
      <c r="AZ131" s="138"/>
      <c r="BA131" s="80"/>
      <c r="BB131" s="80"/>
      <c r="BC131" s="138"/>
      <c r="BD131" s="290"/>
      <c r="BE131" s="290"/>
      <c r="BF131" s="104">
        <f t="shared" si="14"/>
        <v>0</v>
      </c>
      <c r="BG131" s="131"/>
      <c r="BH131" s="107"/>
    </row>
    <row r="132" spans="1:60" ht="31.5">
      <c r="A132" s="127"/>
      <c r="B132" s="79" t="s">
        <v>173</v>
      </c>
      <c r="C132" s="86" t="s">
        <v>133</v>
      </c>
      <c r="D132" s="86" t="s">
        <v>186</v>
      </c>
      <c r="E132" s="86"/>
      <c r="F132" s="79" t="s">
        <v>187</v>
      </c>
      <c r="G132" s="248" t="s">
        <v>174</v>
      </c>
      <c r="H132" s="151">
        <v>136046</v>
      </c>
      <c r="I132" s="33"/>
      <c r="J132" s="33">
        <v>11</v>
      </c>
      <c r="K132" s="33"/>
      <c r="L132" s="157"/>
      <c r="M132" s="40"/>
      <c r="N132" s="35"/>
      <c r="O132" s="35"/>
      <c r="P132" s="157"/>
      <c r="Q132" s="157"/>
      <c r="R132" s="158"/>
      <c r="S132" s="35">
        <v>10</v>
      </c>
      <c r="T132" s="33"/>
      <c r="U132" s="35"/>
      <c r="V132" s="35"/>
      <c r="W132" s="35"/>
      <c r="X132" s="33"/>
      <c r="Y132" s="35"/>
      <c r="Z132" s="35"/>
      <c r="AA132" s="35"/>
      <c r="AB132" s="35"/>
      <c r="AC132" s="34">
        <f t="shared" si="9"/>
        <v>0</v>
      </c>
      <c r="AD132" s="34"/>
      <c r="AE132" s="286"/>
      <c r="AF132" s="33"/>
      <c r="AG132" s="34"/>
      <c r="AH132" s="34"/>
      <c r="AI132" s="49"/>
      <c r="AJ132" s="33"/>
      <c r="AK132" s="34"/>
      <c r="AL132" s="81">
        <f t="shared" si="11"/>
        <v>0</v>
      </c>
      <c r="AM132" s="81">
        <f t="shared" si="12"/>
        <v>0</v>
      </c>
      <c r="AN132" s="286"/>
      <c r="AO132" s="286">
        <v>11</v>
      </c>
      <c r="AP132" s="286"/>
      <c r="AQ132" s="286"/>
      <c r="AR132" s="286"/>
      <c r="AS132" s="80"/>
      <c r="AT132" s="80"/>
      <c r="AU132" s="283">
        <f t="shared" si="13"/>
        <v>0</v>
      </c>
      <c r="AV132" s="138"/>
      <c r="AW132" s="138"/>
      <c r="AX132" s="138"/>
      <c r="AY132" s="138"/>
      <c r="AZ132" s="138"/>
      <c r="BA132" s="80"/>
      <c r="BB132" s="80"/>
      <c r="BC132" s="138"/>
      <c r="BD132" s="290"/>
      <c r="BE132" s="290"/>
      <c r="BF132" s="104">
        <f t="shared" si="14"/>
        <v>0</v>
      </c>
      <c r="BG132" s="131"/>
      <c r="BH132" s="107"/>
    </row>
    <row r="133" spans="1:60" ht="31.5">
      <c r="B133" s="79" t="s">
        <v>132</v>
      </c>
      <c r="C133" s="86" t="s">
        <v>133</v>
      </c>
      <c r="D133" s="86" t="s">
        <v>125</v>
      </c>
      <c r="E133" s="86"/>
      <c r="F133" s="79" t="s">
        <v>187</v>
      </c>
      <c r="G133" s="197">
        <v>13.11</v>
      </c>
      <c r="H133" s="151">
        <v>148987</v>
      </c>
      <c r="I133" s="198"/>
      <c r="J133" s="198">
        <v>16</v>
      </c>
      <c r="K133" s="198"/>
      <c r="L133" s="157"/>
      <c r="M133" s="40"/>
      <c r="N133" s="35"/>
      <c r="O133" s="35"/>
      <c r="P133" s="157"/>
      <c r="Q133" s="157"/>
      <c r="R133" s="158"/>
      <c r="S133" s="35">
        <v>14</v>
      </c>
      <c r="T133" s="33"/>
      <c r="U133" s="35"/>
      <c r="V133" s="35"/>
      <c r="W133" s="35"/>
      <c r="X133" s="33"/>
      <c r="Y133" s="35"/>
      <c r="Z133" s="35"/>
      <c r="AA133" s="35"/>
      <c r="AB133" s="35"/>
      <c r="AC133" s="34">
        <f t="shared" si="9"/>
        <v>0</v>
      </c>
      <c r="AD133" s="34"/>
      <c r="AE133" s="286"/>
      <c r="AF133" s="33"/>
      <c r="AG133" s="34"/>
      <c r="AH133" s="34"/>
      <c r="AI133" s="49"/>
      <c r="AJ133" s="33"/>
      <c r="AK133" s="34"/>
      <c r="AL133" s="81">
        <f t="shared" si="11"/>
        <v>0</v>
      </c>
      <c r="AM133" s="81">
        <f t="shared" si="12"/>
        <v>0</v>
      </c>
      <c r="AN133" s="286"/>
      <c r="AO133" s="286">
        <v>16</v>
      </c>
      <c r="AP133" s="286"/>
      <c r="AQ133" s="286"/>
      <c r="AR133" s="286"/>
      <c r="AS133" s="80"/>
      <c r="AT133" s="80"/>
      <c r="AU133" s="283">
        <f t="shared" si="13"/>
        <v>0</v>
      </c>
      <c r="AV133" s="138"/>
      <c r="AW133" s="138"/>
      <c r="AX133" s="138"/>
      <c r="AY133" s="138"/>
      <c r="AZ133" s="138"/>
      <c r="BA133" s="80"/>
      <c r="BB133" s="80"/>
      <c r="BC133" s="138"/>
      <c r="BD133" s="290"/>
      <c r="BE133" s="290"/>
      <c r="BF133" s="104">
        <f t="shared" si="14"/>
        <v>0</v>
      </c>
      <c r="BG133" s="131"/>
      <c r="BH133" s="107"/>
    </row>
    <row r="134" spans="1:60" ht="20.25">
      <c r="A134" s="266"/>
      <c r="B134" s="272" t="s">
        <v>183</v>
      </c>
      <c r="C134" s="41"/>
      <c r="D134" s="41"/>
      <c r="E134" s="41"/>
      <c r="F134" s="31"/>
      <c r="G134" s="38"/>
      <c r="H134" s="34"/>
      <c r="I134" s="40"/>
      <c r="J134" s="40"/>
      <c r="K134" s="75"/>
      <c r="L134" s="267"/>
      <c r="M134" s="40"/>
      <c r="N134" s="35"/>
      <c r="O134" s="35"/>
      <c r="P134" s="267"/>
      <c r="Q134" s="267"/>
      <c r="R134" s="268"/>
      <c r="S134" s="261"/>
      <c r="T134" s="269"/>
      <c r="U134" s="261"/>
      <c r="V134" s="261"/>
      <c r="W134" s="261"/>
      <c r="X134" s="269"/>
      <c r="Y134" s="261"/>
      <c r="Z134" s="261"/>
      <c r="AA134" s="261"/>
      <c r="AB134" s="261"/>
      <c r="AC134" s="34">
        <f t="shared" si="9"/>
        <v>0</v>
      </c>
      <c r="AD134" s="48"/>
      <c r="AE134" s="75"/>
      <c r="AF134" s="269"/>
      <c r="AG134" s="48"/>
      <c r="AH134" s="48"/>
      <c r="AI134" s="47"/>
      <c r="AJ134" s="269"/>
      <c r="AK134" s="48"/>
      <c r="AL134" s="81">
        <f t="shared" si="11"/>
        <v>0</v>
      </c>
      <c r="AM134" s="81">
        <f t="shared" si="12"/>
        <v>0</v>
      </c>
      <c r="AN134" s="75"/>
      <c r="AO134" s="75"/>
      <c r="AP134" s="75"/>
      <c r="AQ134" s="75"/>
      <c r="AR134" s="75"/>
      <c r="AS134" s="80"/>
      <c r="AT134" s="80"/>
      <c r="AU134" s="283">
        <f t="shared" si="13"/>
        <v>0</v>
      </c>
      <c r="AV134" s="270"/>
      <c r="AW134" s="270"/>
      <c r="AX134" s="270"/>
      <c r="AY134" s="270"/>
      <c r="AZ134" s="270"/>
      <c r="BA134" s="80"/>
      <c r="BB134" s="80"/>
      <c r="BC134" s="270"/>
      <c r="BD134" s="291"/>
      <c r="BE134" s="291"/>
      <c r="BF134" s="104">
        <f t="shared" si="14"/>
        <v>0</v>
      </c>
      <c r="BG134" s="131"/>
      <c r="BH134" s="107"/>
    </row>
    <row r="135" spans="1:60" ht="31.5">
      <c r="A135" s="259"/>
      <c r="B135" s="262"/>
      <c r="C135" s="263" t="s">
        <v>124</v>
      </c>
      <c r="D135" s="264"/>
      <c r="E135" s="263"/>
      <c r="F135" s="263" t="s">
        <v>91</v>
      </c>
      <c r="G135" s="260">
        <v>25.9</v>
      </c>
      <c r="H135" s="150">
        <v>123768</v>
      </c>
      <c r="I135" s="265"/>
      <c r="J135" s="273">
        <v>0.5</v>
      </c>
      <c r="K135" s="75"/>
      <c r="L135" s="267"/>
      <c r="M135" s="40"/>
      <c r="N135" s="35"/>
      <c r="O135" s="35"/>
      <c r="P135" s="267"/>
      <c r="Q135" s="267"/>
      <c r="R135" s="268"/>
      <c r="S135" s="261"/>
      <c r="T135" s="269"/>
      <c r="U135" s="261"/>
      <c r="V135" s="261"/>
      <c r="W135" s="261"/>
      <c r="X135" s="269"/>
      <c r="Y135" s="261"/>
      <c r="Z135" s="261"/>
      <c r="AA135" s="261"/>
      <c r="AB135" s="261"/>
      <c r="AC135" s="34">
        <f t="shared" si="9"/>
        <v>0</v>
      </c>
      <c r="AD135" s="48"/>
      <c r="AE135" s="75"/>
      <c r="AF135" s="269"/>
      <c r="AG135" s="48"/>
      <c r="AH135" s="48"/>
      <c r="AI135" s="47"/>
      <c r="AJ135" s="269"/>
      <c r="AK135" s="48"/>
      <c r="AL135" s="81">
        <f t="shared" si="11"/>
        <v>0</v>
      </c>
      <c r="AM135" s="81">
        <f t="shared" si="12"/>
        <v>0</v>
      </c>
      <c r="AN135" s="75"/>
      <c r="AO135" s="276">
        <v>0.5</v>
      </c>
      <c r="AP135" s="75"/>
      <c r="AQ135" s="75"/>
      <c r="AR135" s="75"/>
      <c r="AS135" s="80"/>
      <c r="AT135" s="80"/>
      <c r="AU135" s="283">
        <f t="shared" si="13"/>
        <v>0</v>
      </c>
      <c r="AV135" s="270"/>
      <c r="AW135" s="270"/>
      <c r="AX135" s="270"/>
      <c r="AY135" s="270"/>
      <c r="AZ135" s="270"/>
      <c r="BA135" s="80"/>
      <c r="BB135" s="80"/>
      <c r="BC135" s="270"/>
      <c r="BD135" s="291"/>
      <c r="BE135" s="291"/>
      <c r="BF135" s="104">
        <f t="shared" si="14"/>
        <v>0</v>
      </c>
      <c r="BG135" s="131"/>
      <c r="BH135" s="107"/>
    </row>
    <row r="136" spans="1:60" ht="18.75">
      <c r="A136" s="266">
        <v>18</v>
      </c>
      <c r="B136" s="271" t="s">
        <v>149</v>
      </c>
      <c r="C136" s="41"/>
      <c r="D136" s="41"/>
      <c r="E136" s="41"/>
      <c r="F136" s="31"/>
      <c r="G136" s="38"/>
      <c r="H136" s="34"/>
      <c r="I136" s="40">
        <v>24</v>
      </c>
      <c r="J136" s="275">
        <f>SUM(J112:J135)</f>
        <v>97.5</v>
      </c>
      <c r="K136" s="40">
        <f>SUM(K113:K135)</f>
        <v>102</v>
      </c>
      <c r="L136" s="40"/>
      <c r="M136" s="40">
        <f>SUM(M112:M135)</f>
        <v>0</v>
      </c>
      <c r="N136" s="35">
        <f>SUM(N112:N135)</f>
        <v>0</v>
      </c>
      <c r="O136" s="40">
        <f>SUM(O112:O135)</f>
        <v>0</v>
      </c>
      <c r="P136" s="40"/>
      <c r="Q136" s="40"/>
      <c r="R136" s="40"/>
      <c r="S136" s="40"/>
      <c r="T136" s="40">
        <f>SUM(T112:T135)</f>
        <v>0</v>
      </c>
      <c r="U136" s="40"/>
      <c r="V136" s="40"/>
      <c r="W136" s="40"/>
      <c r="X136" s="40">
        <f>SUM(X112:X135)</f>
        <v>0</v>
      </c>
      <c r="Y136" s="40"/>
      <c r="Z136" s="40"/>
      <c r="AA136" s="40"/>
      <c r="AB136" s="40"/>
      <c r="AC136" s="34">
        <f>SUM(AC112:AC135)</f>
        <v>0</v>
      </c>
      <c r="AD136" s="40">
        <f>SUM(AD112:AD135)</f>
        <v>0</v>
      </c>
      <c r="AE136" s="40">
        <f>SUM(AE112:AE135)</f>
        <v>0</v>
      </c>
      <c r="AF136" s="40"/>
      <c r="AG136" s="40">
        <f>SUM(AG112:AG135)</f>
        <v>0</v>
      </c>
      <c r="AH136" s="40"/>
      <c r="AI136" s="32">
        <f>SUM(AI112:AI135)</f>
        <v>0</v>
      </c>
      <c r="AJ136" s="40">
        <f>SUM(AJ112:AJ135)</f>
        <v>0</v>
      </c>
      <c r="AK136" s="34"/>
      <c r="AL136" s="81">
        <f>SUM(AL112:AL135)</f>
        <v>0</v>
      </c>
      <c r="AM136" s="81">
        <f>SUM(AM112:AM135)</f>
        <v>0</v>
      </c>
      <c r="AN136" s="84">
        <f>SUM(AN124:AN133)</f>
        <v>0</v>
      </c>
      <c r="AO136" s="84">
        <f>AO112+AO113+AO125+AO126+AO130</f>
        <v>47</v>
      </c>
      <c r="AP136" s="84">
        <f>SUM(AP113:AP133)</f>
        <v>102</v>
      </c>
      <c r="AQ136" s="84"/>
      <c r="AR136" s="84">
        <f>SUM(AR113:AR133)</f>
        <v>0</v>
      </c>
      <c r="AS136" s="80">
        <f>SUM(AS112:AS135)</f>
        <v>0</v>
      </c>
      <c r="AT136" s="84">
        <f>SUM(AT112:AT135)</f>
        <v>0</v>
      </c>
      <c r="AU136" s="84">
        <f>SUM(AU112:AU135)</f>
        <v>0</v>
      </c>
      <c r="AV136" s="84">
        <f>SUM(AV124:AV133)</f>
        <v>0</v>
      </c>
      <c r="AW136" s="84">
        <f>SUM(AW112:AW133)</f>
        <v>22</v>
      </c>
      <c r="AX136" s="84">
        <f>SUM(AX113:AX133)</f>
        <v>34</v>
      </c>
      <c r="AY136" s="84"/>
      <c r="AZ136" s="84">
        <f>SUM(AZ113:AZ133)</f>
        <v>0</v>
      </c>
      <c r="BA136" s="80">
        <f>SUM(BA112:BA135)</f>
        <v>0</v>
      </c>
      <c r="BB136" s="84">
        <f>SUM(BB112:BB135)</f>
        <v>0</v>
      </c>
      <c r="BC136" s="84">
        <f>SUM(BC113:BC133)</f>
        <v>0</v>
      </c>
      <c r="BD136" s="104">
        <f>SUM(BD112:BD135)</f>
        <v>0</v>
      </c>
      <c r="BE136" s="104">
        <f>SUM(BE112:BE135)</f>
        <v>0</v>
      </c>
      <c r="BF136" s="104">
        <f>SUM(BF112:BF135)</f>
        <v>0</v>
      </c>
      <c r="BG136" s="107"/>
      <c r="BH136" s="107"/>
    </row>
    <row r="137" spans="1:60">
      <c r="A137" s="107"/>
      <c r="B137" s="107"/>
      <c r="C137" s="107"/>
      <c r="D137" s="107"/>
      <c r="E137" s="107"/>
      <c r="F137" s="107"/>
      <c r="G137" s="109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</row>
    <row r="138" spans="1:60">
      <c r="A138" s="10"/>
      <c r="B138" s="201"/>
      <c r="C138" s="201"/>
      <c r="D138" s="60"/>
      <c r="E138" s="60"/>
      <c r="F138" s="60"/>
      <c r="G138" s="230"/>
      <c r="H138" s="61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</row>
    <row r="139" spans="1:60" ht="15.75">
      <c r="A139" s="10"/>
      <c r="B139" s="201"/>
      <c r="C139" s="293" t="s">
        <v>167</v>
      </c>
      <c r="D139" s="294"/>
      <c r="E139" s="294"/>
      <c r="F139" s="60"/>
      <c r="G139" s="230"/>
      <c r="H139" s="61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95" t="s">
        <v>168</v>
      </c>
      <c r="AC139" s="295"/>
      <c r="AD139" s="295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</row>
    <row r="140" spans="1:60" ht="15.75">
      <c r="A140" s="10"/>
      <c r="B140" s="201"/>
      <c r="C140" s="71" t="s">
        <v>151</v>
      </c>
      <c r="D140" s="71"/>
      <c r="E140" s="71"/>
      <c r="F140" s="69"/>
      <c r="G140" s="69"/>
      <c r="H140" s="69"/>
      <c r="I140" s="69"/>
      <c r="J140" s="69"/>
      <c r="K140" s="69"/>
      <c r="L140" s="71"/>
      <c r="M140" s="71"/>
      <c r="N140" s="71"/>
      <c r="O140" s="71"/>
      <c r="P140" s="71"/>
      <c r="Q140" s="71"/>
      <c r="R140" s="71"/>
      <c r="S140" s="203"/>
      <c r="T140" s="203"/>
      <c r="U140" s="203"/>
      <c r="V140" s="203"/>
      <c r="W140" s="203"/>
      <c r="X140" s="203"/>
      <c r="Y140" s="203"/>
      <c r="Z140" s="203"/>
      <c r="AA140" s="203"/>
      <c r="AB140" s="69" t="s">
        <v>152</v>
      </c>
      <c r="AC140" s="203"/>
      <c r="AD140" s="203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</row>
    <row r="141" spans="1:60" ht="18.75">
      <c r="A141" s="10"/>
      <c r="B141" s="111"/>
      <c r="C141" s="204"/>
      <c r="D141" s="204"/>
      <c r="E141" s="205"/>
      <c r="F141" s="205"/>
      <c r="G141" s="205"/>
      <c r="H141" s="205"/>
      <c r="I141" s="205"/>
      <c r="J141" s="205"/>
      <c r="K141" s="205"/>
      <c r="L141" s="205"/>
      <c r="M141" s="206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11"/>
      <c r="AF141" s="11"/>
      <c r="AG141" s="11"/>
      <c r="AH141" s="11"/>
      <c r="AI141" s="11"/>
      <c r="AJ141" s="11"/>
      <c r="AK141" s="11"/>
      <c r="AL141" s="11"/>
      <c r="AM141" s="112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</row>
    <row r="142" spans="1:60" ht="15.75">
      <c r="A142" s="10"/>
      <c r="B142" s="111"/>
      <c r="C142" s="296" t="s">
        <v>153</v>
      </c>
      <c r="D142" s="297"/>
      <c r="E142" s="297"/>
      <c r="F142" s="297"/>
      <c r="G142" s="205"/>
      <c r="H142" s="205"/>
      <c r="I142" s="205"/>
      <c r="J142" s="205"/>
      <c r="K142" s="205"/>
      <c r="L142" s="205"/>
      <c r="M142" s="206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98" t="s">
        <v>154</v>
      </c>
      <c r="AC142" s="298"/>
      <c r="AD142" s="298"/>
      <c r="AE142" s="11"/>
      <c r="AF142" s="11"/>
      <c r="AG142" s="11"/>
      <c r="AH142" s="11"/>
      <c r="AI142" s="11"/>
      <c r="AJ142" s="11"/>
      <c r="AK142" s="11"/>
      <c r="AL142" s="11"/>
      <c r="AM142" s="112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</row>
    <row r="143" spans="1:60" ht="15.75">
      <c r="A143" s="10"/>
      <c r="B143" s="111"/>
      <c r="C143" s="208"/>
      <c r="D143" s="209"/>
      <c r="E143" s="209"/>
      <c r="F143" s="209"/>
      <c r="G143" s="205"/>
      <c r="H143" s="205"/>
      <c r="I143" s="205"/>
      <c r="J143" s="205"/>
      <c r="K143" s="205"/>
      <c r="L143" s="205"/>
      <c r="M143" s="206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10"/>
      <c r="AC143" s="210"/>
      <c r="AD143" s="210"/>
      <c r="AE143" s="11"/>
      <c r="AF143" s="11"/>
      <c r="AG143" s="11"/>
      <c r="AH143" s="11"/>
      <c r="AI143" s="11"/>
      <c r="AJ143" s="11"/>
      <c r="AK143" s="11"/>
      <c r="AL143" s="11"/>
      <c r="AM143" s="112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</row>
    <row r="144" spans="1:60" ht="15.75">
      <c r="A144" s="10"/>
      <c r="B144" s="111"/>
      <c r="C144" s="208"/>
      <c r="D144" s="209"/>
      <c r="E144" s="209"/>
      <c r="F144" s="209"/>
      <c r="G144" s="205"/>
      <c r="H144" s="205"/>
      <c r="I144" s="205"/>
      <c r="J144" s="205"/>
      <c r="K144" s="205"/>
      <c r="L144" s="205"/>
      <c r="M144" s="206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10"/>
      <c r="AC144" s="210"/>
      <c r="AD144" s="210"/>
      <c r="AE144" s="11"/>
      <c r="AF144" s="11"/>
      <c r="AG144" s="11"/>
      <c r="AH144" s="11"/>
      <c r="AI144" s="11"/>
      <c r="AJ144" s="11"/>
      <c r="AK144" s="11"/>
      <c r="AL144" s="11"/>
      <c r="AM144" s="112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</row>
    <row r="145" spans="1:58" ht="15.75">
      <c r="A145" s="10"/>
      <c r="B145" s="111"/>
      <c r="C145" s="208"/>
      <c r="D145" s="209"/>
      <c r="E145" s="209"/>
      <c r="F145" s="209"/>
      <c r="G145" s="205"/>
      <c r="H145" s="205"/>
      <c r="I145" s="205"/>
      <c r="J145" s="205"/>
      <c r="K145" s="205"/>
      <c r="L145" s="205"/>
      <c r="M145" s="206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10"/>
      <c r="AC145" s="210"/>
      <c r="AD145" s="210"/>
      <c r="AE145" s="11"/>
      <c r="AF145" s="11"/>
      <c r="AG145" s="11"/>
      <c r="AH145" s="11"/>
      <c r="AI145" s="11"/>
      <c r="AJ145" s="11"/>
      <c r="AK145" s="11"/>
      <c r="AL145" s="11"/>
      <c r="AM145" s="112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</row>
    <row r="146" spans="1:58" ht="15.75">
      <c r="A146" s="10"/>
      <c r="B146" s="111"/>
      <c r="C146" s="208"/>
      <c r="D146" s="209"/>
      <c r="E146" s="209"/>
      <c r="F146" s="209"/>
      <c r="G146" s="205"/>
      <c r="H146" s="205"/>
      <c r="I146" s="205"/>
      <c r="J146" s="205"/>
      <c r="K146" s="205"/>
      <c r="L146" s="205"/>
      <c r="M146" s="206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10"/>
      <c r="AC146" s="210"/>
      <c r="AD146" s="210"/>
      <c r="AE146" s="11"/>
      <c r="AF146" s="11"/>
      <c r="AG146" s="11"/>
      <c r="AH146" s="11"/>
      <c r="AI146" s="11"/>
      <c r="AJ146" s="11"/>
      <c r="AK146" s="11"/>
      <c r="AL146" s="11"/>
      <c r="AM146" s="112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</row>
    <row r="147" spans="1:58" ht="15.75">
      <c r="A147" s="10"/>
      <c r="B147" s="111"/>
      <c r="C147" s="208"/>
      <c r="D147" s="209"/>
      <c r="E147" s="209"/>
      <c r="F147" s="209"/>
      <c r="G147" s="205"/>
      <c r="H147" s="205"/>
      <c r="I147" s="205"/>
      <c r="J147" s="205"/>
      <c r="K147" s="205"/>
      <c r="L147" s="205"/>
      <c r="M147" s="206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10"/>
      <c r="AC147" s="210"/>
      <c r="AD147" s="210"/>
      <c r="AE147" s="11"/>
      <c r="AF147" s="11"/>
      <c r="AG147" s="11"/>
      <c r="AH147" s="11"/>
      <c r="AI147" s="11"/>
      <c r="AJ147" s="11"/>
      <c r="AK147" s="11"/>
      <c r="AL147" s="11"/>
      <c r="AM147" s="112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</row>
    <row r="148" spans="1:58" ht="15.75">
      <c r="A148" s="10"/>
      <c r="B148" s="13"/>
      <c r="C148" s="16"/>
      <c r="D148" s="13"/>
      <c r="E148" s="15"/>
      <c r="F148" s="15"/>
      <c r="G148" s="26"/>
      <c r="H148" s="15"/>
      <c r="I148" s="51"/>
      <c r="J148" s="51"/>
      <c r="K148" s="62"/>
      <c r="L148" s="62"/>
      <c r="M148" s="62"/>
      <c r="N148" s="54"/>
      <c r="O148" s="54"/>
      <c r="P148" s="54"/>
      <c r="Q148" s="54"/>
      <c r="R148" s="54"/>
      <c r="S148" s="63"/>
      <c r="T148" s="64">
        <v>0.5</v>
      </c>
      <c r="U148" s="54"/>
      <c r="V148" s="54"/>
      <c r="W148" s="54"/>
      <c r="X148" s="54"/>
      <c r="Y148" s="54"/>
      <c r="Z148" s="54"/>
      <c r="AA148" s="65">
        <v>8849</v>
      </c>
      <c r="AB148" s="54"/>
      <c r="AC148" s="54"/>
      <c r="AD148" s="64">
        <v>0.2</v>
      </c>
      <c r="AE148" s="64"/>
      <c r="AF148" s="54"/>
      <c r="AG148" s="65">
        <v>3539</v>
      </c>
      <c r="AH148" s="65"/>
      <c r="AI148" s="65"/>
      <c r="AJ148" s="65">
        <v>442</v>
      </c>
      <c r="AK148" s="54"/>
      <c r="AL148" s="14"/>
      <c r="AM148" s="9"/>
      <c r="BF148" s="163" t="e">
        <f>#REF!+#REF!+#REF!</f>
        <v>#REF!</v>
      </c>
    </row>
    <row r="149" spans="1:58" ht="15.75">
      <c r="A149" s="15"/>
      <c r="B149" s="14"/>
      <c r="C149" s="16"/>
      <c r="D149" s="14"/>
      <c r="E149" s="14"/>
      <c r="F149" s="14"/>
      <c r="G149" s="27"/>
      <c r="H149" s="14"/>
      <c r="I149" s="51"/>
      <c r="J149" s="51"/>
      <c r="K149" s="62"/>
      <c r="L149" s="62"/>
      <c r="M149" s="64">
        <v>0.2</v>
      </c>
      <c r="N149" s="65">
        <v>221</v>
      </c>
      <c r="O149" s="54"/>
      <c r="P149" s="54"/>
      <c r="Q149" s="54"/>
      <c r="R149" s="54"/>
      <c r="S149" s="54"/>
      <c r="T149" s="66">
        <v>0.25</v>
      </c>
      <c r="U149" s="64"/>
      <c r="V149" s="64"/>
      <c r="W149" s="64"/>
      <c r="X149" s="54"/>
      <c r="Y149" s="54"/>
      <c r="Z149" s="54"/>
      <c r="AA149" s="65">
        <v>4424</v>
      </c>
      <c r="AB149" s="54"/>
      <c r="AC149" s="54"/>
      <c r="AD149" s="64">
        <v>0.1</v>
      </c>
      <c r="AE149" s="64"/>
      <c r="AF149" s="54"/>
      <c r="AG149" s="65">
        <v>1770</v>
      </c>
      <c r="AH149" s="65"/>
      <c r="AI149" s="65"/>
      <c r="AJ149" s="65">
        <v>295</v>
      </c>
      <c r="AK149" s="54"/>
      <c r="AL149" s="14"/>
      <c r="AM149" s="14"/>
    </row>
    <row r="150" spans="1:58" ht="15.75">
      <c r="A150" s="16"/>
      <c r="B150" s="16"/>
      <c r="C150" s="16"/>
      <c r="D150" s="16"/>
      <c r="E150" s="16"/>
      <c r="F150" s="16"/>
      <c r="G150" s="28"/>
      <c r="H150" s="17"/>
      <c r="I150" s="51"/>
      <c r="J150" s="51"/>
      <c r="K150" s="62"/>
      <c r="L150" s="62"/>
      <c r="M150" s="64">
        <v>0.4</v>
      </c>
      <c r="N150" s="65">
        <v>442</v>
      </c>
      <c r="O150" s="54"/>
      <c r="P150" s="54"/>
      <c r="Q150" s="54"/>
      <c r="R150" s="54"/>
      <c r="S150" s="54"/>
      <c r="T150" s="64">
        <v>0.6</v>
      </c>
      <c r="U150" s="66"/>
      <c r="V150" s="66"/>
      <c r="W150" s="54"/>
      <c r="X150" s="54"/>
      <c r="Y150" s="54"/>
      <c r="Z150" s="54"/>
      <c r="AA150" s="65">
        <v>10618</v>
      </c>
      <c r="AB150" s="54"/>
      <c r="AC150" s="54"/>
      <c r="AD150" s="64">
        <v>0.35</v>
      </c>
      <c r="AE150" s="64"/>
      <c r="AF150" s="54"/>
      <c r="AG150" s="65">
        <v>983</v>
      </c>
      <c r="AH150" s="65"/>
      <c r="AI150" s="65"/>
      <c r="AJ150" s="65">
        <v>885</v>
      </c>
      <c r="AK150" s="54"/>
      <c r="AL150" s="16"/>
      <c r="AM150" s="16"/>
    </row>
    <row r="151" spans="1:58" ht="15.75">
      <c r="A151" s="16"/>
      <c r="B151" s="16"/>
      <c r="C151" s="16"/>
      <c r="D151" s="16"/>
      <c r="E151" s="16"/>
      <c r="F151" s="16"/>
      <c r="G151" s="28"/>
      <c r="H151" s="17"/>
      <c r="I151" s="52"/>
      <c r="J151" s="52"/>
      <c r="K151" s="54"/>
      <c r="L151" s="54"/>
      <c r="M151" s="64">
        <v>0.5</v>
      </c>
      <c r="N151" s="65">
        <v>553</v>
      </c>
      <c r="O151" s="54"/>
      <c r="P151" s="54"/>
      <c r="Q151" s="54"/>
      <c r="R151" s="54"/>
      <c r="S151" s="54"/>
      <c r="T151" s="64">
        <v>0.3</v>
      </c>
      <c r="U151" s="64"/>
      <c r="V151" s="64"/>
      <c r="W151" s="54"/>
      <c r="X151" s="54" t="s">
        <v>184</v>
      </c>
      <c r="Y151" s="54"/>
      <c r="Z151" s="54"/>
      <c r="AA151" s="65">
        <v>5309</v>
      </c>
      <c r="AB151" s="54"/>
      <c r="AC151" s="54" t="s">
        <v>185</v>
      </c>
      <c r="AD151" s="64">
        <v>0.45</v>
      </c>
      <c r="AE151" s="64"/>
      <c r="AF151" s="54"/>
      <c r="AG151" s="65"/>
      <c r="AH151" s="65"/>
      <c r="AI151" s="65"/>
      <c r="AJ151" s="65"/>
      <c r="AK151" s="54"/>
      <c r="AL151" s="16"/>
      <c r="AM151" s="16"/>
    </row>
    <row r="152" spans="1:58" ht="15.75">
      <c r="A152" s="16"/>
      <c r="B152" s="16"/>
      <c r="C152" s="2"/>
      <c r="D152" s="16"/>
      <c r="E152" s="16"/>
      <c r="F152" s="16"/>
      <c r="G152" s="28"/>
      <c r="H152" s="17"/>
      <c r="I152" s="52" t="s">
        <v>90</v>
      </c>
      <c r="J152" s="52"/>
      <c r="K152" s="54"/>
      <c r="L152" s="54"/>
      <c r="M152" s="66">
        <v>0.25</v>
      </c>
      <c r="N152" s="65">
        <v>276</v>
      </c>
      <c r="O152" s="54"/>
      <c r="P152" s="54"/>
      <c r="Q152" s="54"/>
      <c r="R152" s="54"/>
      <c r="S152" s="54"/>
      <c r="T152" s="54"/>
      <c r="U152" s="64"/>
      <c r="V152" s="64"/>
      <c r="W152" s="54"/>
      <c r="X152" s="54"/>
      <c r="Y152" s="54"/>
      <c r="Z152" s="54"/>
      <c r="AA152" s="54"/>
      <c r="AB152" s="54"/>
      <c r="AC152" s="54"/>
      <c r="AD152" s="66">
        <v>3.5000000000000003E-2</v>
      </c>
      <c r="AE152" s="66"/>
      <c r="AF152" s="54"/>
      <c r="AG152" s="65"/>
      <c r="AH152" s="65"/>
      <c r="AI152" s="65"/>
      <c r="AJ152" s="65"/>
      <c r="AK152" s="54"/>
      <c r="AL152" s="16"/>
      <c r="AM152" s="16"/>
    </row>
    <row r="153" spans="1:58" ht="15.75">
      <c r="A153" s="16"/>
      <c r="B153" s="16"/>
      <c r="C153" s="2"/>
      <c r="D153" s="16"/>
      <c r="E153" s="16"/>
      <c r="F153" s="16"/>
      <c r="G153" s="28"/>
      <c r="H153" s="17"/>
      <c r="I153" s="52"/>
      <c r="J153" s="52"/>
      <c r="K153" s="54"/>
      <c r="L153" s="6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67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16"/>
      <c r="AM153" s="16"/>
    </row>
    <row r="154" spans="1:58" ht="15.75">
      <c r="A154" s="16"/>
      <c r="B154" s="2"/>
      <c r="C154" s="2"/>
      <c r="D154" s="2"/>
      <c r="E154" s="2"/>
      <c r="F154" s="2"/>
      <c r="G154" s="29"/>
      <c r="H154" s="18"/>
      <c r="I154" s="52"/>
      <c r="J154" s="52"/>
      <c r="K154" s="54"/>
      <c r="L154" s="64"/>
      <c r="M154" s="54"/>
      <c r="N154" s="54"/>
      <c r="O154" s="54"/>
      <c r="P154" s="54"/>
      <c r="Q154" s="54"/>
      <c r="R154" s="54"/>
      <c r="S154" s="62"/>
      <c r="T154" s="54"/>
      <c r="U154" s="54"/>
      <c r="V154" s="54"/>
      <c r="W154" s="54"/>
      <c r="X154" s="54"/>
      <c r="Y154" s="54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2"/>
      <c r="AM154" s="2"/>
    </row>
    <row r="155" spans="1:58" ht="15.75">
      <c r="A155" s="16"/>
      <c r="B155" s="2"/>
      <c r="C155" s="2"/>
      <c r="D155" s="2"/>
      <c r="E155" s="2"/>
      <c r="F155" s="2"/>
      <c r="G155" s="29"/>
      <c r="H155" s="18"/>
      <c r="I155" s="52"/>
      <c r="J155" s="52"/>
      <c r="K155" s="52"/>
      <c r="L155" s="53"/>
      <c r="M155" s="52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2"/>
      <c r="AM155" s="2"/>
    </row>
  </sheetData>
  <mergeCells count="250">
    <mergeCell ref="U110:V110"/>
    <mergeCell ref="W110:X110"/>
    <mergeCell ref="Y110:Z110"/>
    <mergeCell ref="AA110:AB110"/>
    <mergeCell ref="AH110:AH111"/>
    <mergeCell ref="AI110:AI111"/>
    <mergeCell ref="AW110:AW111"/>
    <mergeCell ref="AX110:AX111"/>
    <mergeCell ref="AM108:AM111"/>
    <mergeCell ref="AN108:AQ109"/>
    <mergeCell ref="AR108:AU109"/>
    <mergeCell ref="AV108:AY109"/>
    <mergeCell ref="AN110:AN111"/>
    <mergeCell ref="AO110:AO111"/>
    <mergeCell ref="AP110:AP111"/>
    <mergeCell ref="AQ110:AQ111"/>
    <mergeCell ref="AR110:AR111"/>
    <mergeCell ref="AS110:AS111"/>
    <mergeCell ref="AT110:AT111"/>
    <mergeCell ref="AU110:AU111"/>
    <mergeCell ref="AV110:AV111"/>
    <mergeCell ref="M108:P109"/>
    <mergeCell ref="Q108:AB109"/>
    <mergeCell ref="AC108:AC111"/>
    <mergeCell ref="AD108:AI108"/>
    <mergeCell ref="AJ108:AJ111"/>
    <mergeCell ref="AK108:AK111"/>
    <mergeCell ref="AL108:AL111"/>
    <mergeCell ref="AZ108:BC109"/>
    <mergeCell ref="AD109:AD111"/>
    <mergeCell ref="AE109:AE111"/>
    <mergeCell ref="AF109:AF111"/>
    <mergeCell ref="AG109:AG111"/>
    <mergeCell ref="AH109:AI109"/>
    <mergeCell ref="AY110:AY111"/>
    <mergeCell ref="AZ110:AZ111"/>
    <mergeCell ref="BA110:BA111"/>
    <mergeCell ref="BB110:BB111"/>
    <mergeCell ref="BC110:BC111"/>
    <mergeCell ref="M110:M111"/>
    <mergeCell ref="N110:N111"/>
    <mergeCell ref="O110:O111"/>
    <mergeCell ref="P110:P111"/>
    <mergeCell ref="Q110:R110"/>
    <mergeCell ref="S110:T110"/>
    <mergeCell ref="A108:A111"/>
    <mergeCell ref="B108:B111"/>
    <mergeCell ref="C108:C111"/>
    <mergeCell ref="D108:D111"/>
    <mergeCell ref="E108:E111"/>
    <mergeCell ref="F108:F111"/>
    <mergeCell ref="G108:G111"/>
    <mergeCell ref="H108:H111"/>
    <mergeCell ref="I108:L109"/>
    <mergeCell ref="I110:I111"/>
    <mergeCell ref="J110:J111"/>
    <mergeCell ref="K110:K111"/>
    <mergeCell ref="L110:L111"/>
    <mergeCell ref="Y103:Z103"/>
    <mergeCell ref="AA103:AI103"/>
    <mergeCell ref="Y104:Z104"/>
    <mergeCell ref="AA104:AI104"/>
    <mergeCell ref="AN107:AU107"/>
    <mergeCell ref="AV107:BC107"/>
    <mergeCell ref="BD107:BD111"/>
    <mergeCell ref="BF107:BF111"/>
    <mergeCell ref="AA102:AI102"/>
    <mergeCell ref="Y17:Z17"/>
    <mergeCell ref="AA17:AI17"/>
    <mergeCell ref="Y18:Z18"/>
    <mergeCell ref="AA18:AI18"/>
    <mergeCell ref="AF16:AM16"/>
    <mergeCell ref="Q25:R25"/>
    <mergeCell ref="Y25:Z25"/>
    <mergeCell ref="Q26:R26"/>
    <mergeCell ref="Y26:Z26"/>
    <mergeCell ref="Y22:Z22"/>
    <mergeCell ref="AA22:AI22"/>
    <mergeCell ref="AA19:AI19"/>
    <mergeCell ref="Y20:Z20"/>
    <mergeCell ref="AA20:AI20"/>
    <mergeCell ref="Y21:Z21"/>
    <mergeCell ref="AA21:AI21"/>
    <mergeCell ref="AA23:AI23"/>
    <mergeCell ref="Y24:Z24"/>
    <mergeCell ref="AA24:AI24"/>
    <mergeCell ref="AA25:AI25"/>
    <mergeCell ref="AA26:AI26"/>
    <mergeCell ref="Y23:Z23"/>
    <mergeCell ref="Y19:Z19"/>
    <mergeCell ref="M31:P32"/>
    <mergeCell ref="Q31:AB32"/>
    <mergeCell ref="AC31:AC34"/>
    <mergeCell ref="AD31:AI31"/>
    <mergeCell ref="I33:I34"/>
    <mergeCell ref="J33:J34"/>
    <mergeCell ref="K33:K34"/>
    <mergeCell ref="L33:L34"/>
    <mergeCell ref="M33:M34"/>
    <mergeCell ref="N33:N34"/>
    <mergeCell ref="O33:O34"/>
    <mergeCell ref="P33:P34"/>
    <mergeCell ref="Q33:R33"/>
    <mergeCell ref="S33:T33"/>
    <mergeCell ref="U33:V33"/>
    <mergeCell ref="W33:X33"/>
    <mergeCell ref="A31:A34"/>
    <mergeCell ref="B31:B34"/>
    <mergeCell ref="C31:C34"/>
    <mergeCell ref="D31:D34"/>
    <mergeCell ref="E31:E34"/>
    <mergeCell ref="F31:F34"/>
    <mergeCell ref="G31:G34"/>
    <mergeCell ref="H31:H34"/>
    <mergeCell ref="I31:L32"/>
    <mergeCell ref="AL31:AL34"/>
    <mergeCell ref="AM31:AM34"/>
    <mergeCell ref="AD32:AD34"/>
    <mergeCell ref="AE32:AE34"/>
    <mergeCell ref="AF32:AF34"/>
    <mergeCell ref="AG32:AG34"/>
    <mergeCell ref="AH32:AI32"/>
    <mergeCell ref="Y27:Z27"/>
    <mergeCell ref="AA27:AI27"/>
    <mergeCell ref="Y33:Z33"/>
    <mergeCell ref="AA33:AB33"/>
    <mergeCell ref="AH33:AH34"/>
    <mergeCell ref="AI33:AI34"/>
    <mergeCell ref="AJ31:AJ34"/>
    <mergeCell ref="AK31:AK34"/>
    <mergeCell ref="BD30:BD34"/>
    <mergeCell ref="BF30:BF34"/>
    <mergeCell ref="AN30:AU30"/>
    <mergeCell ref="AV31:AY32"/>
    <mergeCell ref="AZ31:BC32"/>
    <mergeCell ref="AV33:AV34"/>
    <mergeCell ref="AW33:AW34"/>
    <mergeCell ref="AX33:AX34"/>
    <mergeCell ref="AY33:AY34"/>
    <mergeCell ref="AZ33:AZ34"/>
    <mergeCell ref="BA33:BA34"/>
    <mergeCell ref="BB33:BB34"/>
    <mergeCell ref="BC33:BC34"/>
    <mergeCell ref="AV30:BC30"/>
    <mergeCell ref="AN31:AQ32"/>
    <mergeCell ref="AR31:AU32"/>
    <mergeCell ref="AN33:AN34"/>
    <mergeCell ref="AO33:AO34"/>
    <mergeCell ref="AP33:AP34"/>
    <mergeCell ref="AQ33:AQ34"/>
    <mergeCell ref="AR33:AR34"/>
    <mergeCell ref="AS33:AS34"/>
    <mergeCell ref="AT33:AT34"/>
    <mergeCell ref="AU33:AU34"/>
    <mergeCell ref="A67:A70"/>
    <mergeCell ref="AV66:BC66"/>
    <mergeCell ref="K69:K70"/>
    <mergeCell ref="J69:J70"/>
    <mergeCell ref="I69:I70"/>
    <mergeCell ref="AZ67:BC68"/>
    <mergeCell ref="AV67:AY68"/>
    <mergeCell ref="AD67:AI67"/>
    <mergeCell ref="AC67:AC70"/>
    <mergeCell ref="Q67:AB68"/>
    <mergeCell ref="M67:P68"/>
    <mergeCell ref="I67:L68"/>
    <mergeCell ref="BC69:BC70"/>
    <mergeCell ref="BB69:BB70"/>
    <mergeCell ref="BA69:BA70"/>
    <mergeCell ref="AZ69:AZ70"/>
    <mergeCell ref="AY69:AY70"/>
    <mergeCell ref="AX69:AX70"/>
    <mergeCell ref="AW69:AW70"/>
    <mergeCell ref="AV69:AV70"/>
    <mergeCell ref="L69:L70"/>
    <mergeCell ref="AA69:AB69"/>
    <mergeCell ref="AH69:AH70"/>
    <mergeCell ref="AI69:AI70"/>
    <mergeCell ref="C67:C70"/>
    <mergeCell ref="B67:B70"/>
    <mergeCell ref="AN66:AU66"/>
    <mergeCell ref="AN67:AQ68"/>
    <mergeCell ref="AR67:AU68"/>
    <mergeCell ref="AN69:AN70"/>
    <mergeCell ref="AO69:AO70"/>
    <mergeCell ref="AP69:AP70"/>
    <mergeCell ref="AQ69:AQ70"/>
    <mergeCell ref="AR69:AR70"/>
    <mergeCell ref="AS69:AS70"/>
    <mergeCell ref="AT69:AT70"/>
    <mergeCell ref="AU69:AU70"/>
    <mergeCell ref="M69:M70"/>
    <mergeCell ref="N69:N70"/>
    <mergeCell ref="O69:O70"/>
    <mergeCell ref="P69:P70"/>
    <mergeCell ref="Q69:R69"/>
    <mergeCell ref="S69:T69"/>
    <mergeCell ref="U69:V69"/>
    <mergeCell ref="W69:X69"/>
    <mergeCell ref="Y69:Z69"/>
    <mergeCell ref="AJ67:AJ70"/>
    <mergeCell ref="AK67:AK70"/>
    <mergeCell ref="Q103:R103"/>
    <mergeCell ref="BD66:BD69"/>
    <mergeCell ref="BF66:BF69"/>
    <mergeCell ref="H67:H70"/>
    <mergeCell ref="G67:G70"/>
    <mergeCell ref="F67:F70"/>
    <mergeCell ref="E67:E70"/>
    <mergeCell ref="D67:D70"/>
    <mergeCell ref="AL67:AL70"/>
    <mergeCell ref="AM67:AM70"/>
    <mergeCell ref="AD68:AD70"/>
    <mergeCell ref="AE68:AE70"/>
    <mergeCell ref="AF68:AF70"/>
    <mergeCell ref="AG68:AG70"/>
    <mergeCell ref="AH68:AI68"/>
    <mergeCell ref="AF93:AM93"/>
    <mergeCell ref="Y94:Z94"/>
    <mergeCell ref="AA94:AI94"/>
    <mergeCell ref="Y95:Z95"/>
    <mergeCell ref="AA95:AI95"/>
    <mergeCell ref="Y96:Z96"/>
    <mergeCell ref="AA96:AI96"/>
    <mergeCell ref="Y97:Z97"/>
    <mergeCell ref="AA97:AI97"/>
    <mergeCell ref="C139:E139"/>
    <mergeCell ref="AB139:AD139"/>
    <mergeCell ref="C142:F142"/>
    <mergeCell ref="AB142:AD142"/>
    <mergeCell ref="P95:X95"/>
    <mergeCell ref="P96:X96"/>
    <mergeCell ref="A97:E97"/>
    <mergeCell ref="F97:O97"/>
    <mergeCell ref="P98:X98"/>
    <mergeCell ref="A99:E99"/>
    <mergeCell ref="F99:O99"/>
    <mergeCell ref="P99:X99"/>
    <mergeCell ref="B107:E107"/>
    <mergeCell ref="Y98:Z98"/>
    <mergeCell ref="AA98:AI98"/>
    <mergeCell ref="Y99:Z99"/>
    <mergeCell ref="AA99:AI99"/>
    <mergeCell ref="Y100:Z100"/>
    <mergeCell ref="AA100:AI100"/>
    <mergeCell ref="Q101:R101"/>
    <mergeCell ref="Y101:Z101"/>
    <mergeCell ref="AA101:AI101"/>
    <mergeCell ref="Q102:R102"/>
    <mergeCell ref="Y102:Z102"/>
  </mergeCells>
  <pageMargins left="0" right="0" top="0" bottom="0" header="0" footer="0"/>
  <pageSetup paperSize="9" scale="3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2021-11-01T08:55:24Z</dcterms:modified>
</cp:coreProperties>
</file>